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Nam 2019\Hiep\Cong khai QT 2018\"/>
    </mc:Choice>
  </mc:AlternateContent>
  <bookViews>
    <workbookView xWindow="0" yWindow="0" windowWidth="26083" windowHeight="10610"/>
  </bookViews>
  <sheets>
    <sheet name="13 11 18" sheetId="2" r:id="rId1"/>
    <sheet name="Sheet3" sheetId="3" r:id="rId2"/>
  </sheets>
  <definedNames>
    <definedName name="_xlnm.Print_Titles" localSheetId="0">'13 11 18'!$7:$9</definedName>
  </definedNames>
  <calcPr calcId="162913"/>
</workbook>
</file>

<file path=xl/calcChain.xml><?xml version="1.0" encoding="utf-8"?>
<calcChain xmlns="http://schemas.openxmlformats.org/spreadsheetml/2006/main">
  <c r="L89" i="2" l="1"/>
  <c r="K89" i="2"/>
  <c r="J89" i="2"/>
  <c r="I89" i="2"/>
  <c r="H88" i="2"/>
  <c r="G88" i="2"/>
  <c r="F88" i="2"/>
  <c r="F87" i="2" s="1"/>
  <c r="E88" i="2"/>
  <c r="E87" i="2" s="1"/>
  <c r="D88" i="2"/>
  <c r="C88" i="2"/>
  <c r="H87" i="2"/>
  <c r="G87" i="2"/>
  <c r="D87" i="2"/>
  <c r="C87" i="2"/>
  <c r="H81" i="2"/>
  <c r="L81" i="2" s="1"/>
  <c r="G81" i="2"/>
  <c r="K81" i="2" s="1"/>
  <c r="F80" i="2"/>
  <c r="E80" i="2"/>
  <c r="D80" i="2"/>
  <c r="C80" i="2"/>
  <c r="K78" i="2"/>
  <c r="I78" i="2"/>
  <c r="K76" i="2"/>
  <c r="I76" i="2"/>
  <c r="K75" i="2"/>
  <c r="I75" i="2"/>
  <c r="K74" i="2"/>
  <c r="I74" i="2"/>
  <c r="K73" i="2"/>
  <c r="I73" i="2"/>
  <c r="H72" i="2"/>
  <c r="G72" i="2"/>
  <c r="E72" i="2"/>
  <c r="C72" i="2"/>
  <c r="H66" i="2"/>
  <c r="G66" i="2"/>
  <c r="H61" i="2"/>
  <c r="J61" i="2" s="1"/>
  <c r="G61" i="2"/>
  <c r="K61" i="2" s="1"/>
  <c r="H60" i="2"/>
  <c r="F60" i="2"/>
  <c r="E60" i="2"/>
  <c r="D60" i="2"/>
  <c r="C60" i="2"/>
  <c r="L58" i="2"/>
  <c r="K58" i="2"/>
  <c r="J58" i="2"/>
  <c r="I58" i="2"/>
  <c r="K57" i="2"/>
  <c r="I57" i="2"/>
  <c r="H56" i="2"/>
  <c r="G56" i="2"/>
  <c r="F56" i="2"/>
  <c r="E56" i="2"/>
  <c r="D56" i="2"/>
  <c r="C56" i="2"/>
  <c r="L55" i="2"/>
  <c r="K55" i="2"/>
  <c r="J55" i="2"/>
  <c r="I55" i="2"/>
  <c r="L53" i="2"/>
  <c r="K53" i="2"/>
  <c r="J53" i="2"/>
  <c r="I53" i="2"/>
  <c r="H52" i="2"/>
  <c r="G52" i="2"/>
  <c r="F52" i="2"/>
  <c r="E52" i="2"/>
  <c r="D52" i="2"/>
  <c r="J52" i="2" s="1"/>
  <c r="C52" i="2"/>
  <c r="L50" i="2"/>
  <c r="K50" i="2"/>
  <c r="J50" i="2"/>
  <c r="I50" i="2"/>
  <c r="H49" i="2"/>
  <c r="G49" i="2"/>
  <c r="F49" i="2"/>
  <c r="E49" i="2"/>
  <c r="D49" i="2"/>
  <c r="C49" i="2"/>
  <c r="H45" i="2"/>
  <c r="J45" i="2" s="1"/>
  <c r="G45" i="2"/>
  <c r="K45" i="2" s="1"/>
  <c r="K44" i="2"/>
  <c r="I44" i="2"/>
  <c r="H43" i="2"/>
  <c r="F43" i="2"/>
  <c r="E43" i="2"/>
  <c r="D43" i="2"/>
  <c r="C43" i="2"/>
  <c r="K42" i="2"/>
  <c r="I42" i="2"/>
  <c r="L41" i="2"/>
  <c r="K41" i="2"/>
  <c r="J41" i="2"/>
  <c r="I41" i="2"/>
  <c r="H40" i="2"/>
  <c r="G40" i="2"/>
  <c r="F40" i="2"/>
  <c r="E40" i="2"/>
  <c r="D40" i="2"/>
  <c r="C40" i="2"/>
  <c r="L39" i="2"/>
  <c r="K39" i="2"/>
  <c r="J39" i="2"/>
  <c r="I39" i="2"/>
  <c r="L38" i="2"/>
  <c r="K38" i="2"/>
  <c r="J38" i="2"/>
  <c r="I38" i="2"/>
  <c r="L36" i="2"/>
  <c r="K36" i="2"/>
  <c r="J36" i="2"/>
  <c r="I36" i="2"/>
  <c r="L35" i="2"/>
  <c r="K35" i="2"/>
  <c r="J35" i="2"/>
  <c r="I35" i="2"/>
  <c r="L34" i="2"/>
  <c r="K34" i="2"/>
  <c r="J34" i="2"/>
  <c r="I34" i="2"/>
  <c r="L33" i="2"/>
  <c r="K33" i="2"/>
  <c r="J33" i="2"/>
  <c r="I33" i="2"/>
  <c r="L32" i="2"/>
  <c r="K32" i="2"/>
  <c r="J32" i="2"/>
  <c r="I32" i="2"/>
  <c r="H31" i="2"/>
  <c r="G31" i="2"/>
  <c r="F31" i="2"/>
  <c r="E31" i="2"/>
  <c r="D31" i="2"/>
  <c r="C31" i="2"/>
  <c r="L30" i="2"/>
  <c r="K30" i="2"/>
  <c r="J30" i="2"/>
  <c r="I30" i="2"/>
  <c r="L29" i="2"/>
  <c r="K29" i="2"/>
  <c r="J29" i="2"/>
  <c r="I29" i="2"/>
  <c r="L28" i="2"/>
  <c r="K28" i="2"/>
  <c r="J28" i="2"/>
  <c r="I28" i="2"/>
  <c r="L27" i="2"/>
  <c r="K27" i="2"/>
  <c r="J27" i="2"/>
  <c r="I27" i="2"/>
  <c r="L26" i="2"/>
  <c r="K26" i="2"/>
  <c r="J26" i="2"/>
  <c r="I26" i="2"/>
  <c r="H25" i="2"/>
  <c r="G25" i="2"/>
  <c r="F25" i="2"/>
  <c r="E25" i="2"/>
  <c r="D25" i="2"/>
  <c r="C25" i="2"/>
  <c r="L24" i="2"/>
  <c r="K24" i="2"/>
  <c r="J24" i="2"/>
  <c r="I24" i="2"/>
  <c r="L22" i="2"/>
  <c r="K22" i="2"/>
  <c r="J22" i="2"/>
  <c r="I22" i="2"/>
  <c r="L21" i="2"/>
  <c r="K21" i="2"/>
  <c r="J21" i="2"/>
  <c r="I21" i="2"/>
  <c r="L20" i="2"/>
  <c r="K20" i="2"/>
  <c r="J20" i="2"/>
  <c r="I20" i="2"/>
  <c r="H19" i="2"/>
  <c r="G19" i="2"/>
  <c r="F19" i="2"/>
  <c r="E19" i="2"/>
  <c r="D19" i="2"/>
  <c r="C19" i="2"/>
  <c r="L18" i="2"/>
  <c r="K18" i="2"/>
  <c r="J18" i="2"/>
  <c r="I18" i="2"/>
  <c r="L17" i="2"/>
  <c r="K17" i="2"/>
  <c r="J17" i="2"/>
  <c r="I17" i="2"/>
  <c r="L16" i="2"/>
  <c r="K16" i="2"/>
  <c r="J16" i="2"/>
  <c r="I16" i="2"/>
  <c r="L15" i="2"/>
  <c r="K15" i="2"/>
  <c r="J15" i="2"/>
  <c r="I15" i="2"/>
  <c r="H14" i="2"/>
  <c r="G14" i="2"/>
  <c r="F14" i="2"/>
  <c r="E14" i="2"/>
  <c r="D14" i="2"/>
  <c r="C14" i="2"/>
  <c r="I14" i="2" s="1"/>
  <c r="I40" i="2" l="1"/>
  <c r="L49" i="2"/>
  <c r="L56" i="2"/>
  <c r="C13" i="2"/>
  <c r="C12" i="2" s="1"/>
  <c r="C11" i="2" s="1"/>
  <c r="L19" i="2"/>
  <c r="L31" i="2"/>
  <c r="L60" i="2"/>
  <c r="E13" i="2"/>
  <c r="E12" i="2" s="1"/>
  <c r="E11" i="2" s="1"/>
  <c r="K19" i="2"/>
  <c r="K31" i="2"/>
  <c r="K56" i="2"/>
  <c r="G60" i="2"/>
  <c r="K60" i="2" s="1"/>
  <c r="J43" i="2"/>
  <c r="D13" i="2"/>
  <c r="D12" i="2" s="1"/>
  <c r="D11" i="2" s="1"/>
  <c r="I61" i="2"/>
  <c r="F13" i="2"/>
  <c r="F12" i="2" s="1"/>
  <c r="F11" i="2" s="1"/>
  <c r="K52" i="2"/>
  <c r="J14" i="2"/>
  <c r="J25" i="2"/>
  <c r="J40" i="2"/>
  <c r="G43" i="2"/>
  <c r="K49" i="2"/>
  <c r="I52" i="2"/>
  <c r="I87" i="2"/>
  <c r="J87" i="2"/>
  <c r="H13" i="2"/>
  <c r="K72" i="2"/>
  <c r="G80" i="2"/>
  <c r="I80" i="2" s="1"/>
  <c r="I81" i="2"/>
  <c r="K88" i="2"/>
  <c r="K14" i="2"/>
  <c r="I25" i="2"/>
  <c r="K40" i="2"/>
  <c r="I45" i="2"/>
  <c r="L52" i="2"/>
  <c r="H80" i="2"/>
  <c r="J80" i="2" s="1"/>
  <c r="J81" i="2"/>
  <c r="L88" i="2"/>
  <c r="I19" i="2"/>
  <c r="K25" i="2"/>
  <c r="I31" i="2"/>
  <c r="I49" i="2"/>
  <c r="I56" i="2"/>
  <c r="I72" i="2"/>
  <c r="K87" i="2"/>
  <c r="I88" i="2"/>
  <c r="J13" i="2"/>
  <c r="L14" i="2"/>
  <c r="J19" i="2"/>
  <c r="L25" i="2"/>
  <c r="J31" i="2"/>
  <c r="L40" i="2"/>
  <c r="L43" i="2"/>
  <c r="L45" i="2"/>
  <c r="J49" i="2"/>
  <c r="J56" i="2"/>
  <c r="J60" i="2"/>
  <c r="L61" i="2"/>
  <c r="L87" i="2"/>
  <c r="J88" i="2"/>
  <c r="K80" i="2" l="1"/>
  <c r="I60" i="2"/>
  <c r="L80" i="2"/>
  <c r="K43" i="2"/>
  <c r="I43" i="2"/>
  <c r="G13" i="2"/>
  <c r="L13" i="2"/>
  <c r="H12" i="2"/>
  <c r="K13" i="2" l="1"/>
  <c r="G12" i="2"/>
  <c r="I13" i="2"/>
  <c r="L12" i="2"/>
  <c r="H11" i="2"/>
  <c r="J12" i="2"/>
  <c r="K12" i="2" l="1"/>
  <c r="G11" i="2"/>
  <c r="I12" i="2"/>
  <c r="L11" i="2"/>
  <c r="J11" i="2"/>
  <c r="K11" i="2" l="1"/>
  <c r="I11" i="2"/>
</calcChain>
</file>

<file path=xl/sharedStrings.xml><?xml version="1.0" encoding="utf-8"?>
<sst xmlns="http://schemas.openxmlformats.org/spreadsheetml/2006/main" count="129" uniqueCount="97">
  <si>
    <t>Biểu số 63/CK-NSNN</t>
  </si>
  <si>
    <t>STT</t>
  </si>
  <si>
    <t>A</t>
  </si>
  <si>
    <t>B</t>
  </si>
  <si>
    <t>TỔNG THU CÂN ĐỐI NSNN</t>
  </si>
  <si>
    <t>I</t>
  </si>
  <si>
    <t>Thu nội địa</t>
  </si>
  <si>
    <t xml:space="preserve">Thu từ khu vực doanh nghiệp có vốn đầu tư nước ngoài </t>
  </si>
  <si>
    <t xml:space="preserve">Thu từ khu vực kinh tế ngoài quốc doanh </t>
  </si>
  <si>
    <t>Thuế thu nhập cá nhân</t>
  </si>
  <si>
    <t>Thuế bảo vệ môi trường</t>
  </si>
  <si>
    <t>Lệ phí trước bạ</t>
  </si>
  <si>
    <t>Thuế sử dụng đất phi nông nghiệp</t>
  </si>
  <si>
    <t>Tiền cho thuê đất, thuê mặt nước</t>
  </si>
  <si>
    <t>Thu tiền sử dụng đất</t>
  </si>
  <si>
    <t>Tiền cho thuê và tiền bán nhà ở thuộc sở hữu nhà nước</t>
  </si>
  <si>
    <t>Thu khác ngân sách</t>
  </si>
  <si>
    <t>II</t>
  </si>
  <si>
    <t>III</t>
  </si>
  <si>
    <t>Thuế xuất khẩu</t>
  </si>
  <si>
    <t>Thuế nhập khẩu</t>
  </si>
  <si>
    <t>Thuế tiêu thụ đặc biệt thu từ hàng hóa nhập khẩu</t>
  </si>
  <si>
    <t>Thuế bảo vệ môi trường thu từ hàng hóa nhập khẩu</t>
  </si>
  <si>
    <t>C</t>
  </si>
  <si>
    <t>THU KẾT DƯ NĂM TRƯỚC</t>
  </si>
  <si>
    <t>D</t>
  </si>
  <si>
    <t>THU CHUYỂN NGUỒN TỪ NĂM TRƯỚC CHUYỂN SANG</t>
  </si>
  <si>
    <t>Đơn vị: đồng</t>
  </si>
  <si>
    <t>Nội dung</t>
  </si>
  <si>
    <t>Dự toán</t>
  </si>
  <si>
    <t>Quyết toán</t>
  </si>
  <si>
    <t>So sánh (%)</t>
  </si>
  <si>
    <t>Bộ Tài chính giao</t>
  </si>
  <si>
    <t>HĐND giao</t>
  </si>
  <si>
    <t>Tổng thu NSNN</t>
  </si>
  <si>
    <t>Thu NSĐP</t>
  </si>
  <si>
    <t>7=5/1</t>
  </si>
  <si>
    <t>8=6/2</t>
  </si>
  <si>
    <t>9=5/3</t>
  </si>
  <si>
    <t>10=6/4</t>
  </si>
  <si>
    <t>TỔNG NGUỒN THU NSNN (A+B+C+D+E+F)</t>
  </si>
  <si>
    <t xml:space="preserve">Thu từ khu vực DNNN do trung ương quản lý </t>
  </si>
  <si>
    <t xml:space="preserve"> - Thuế giá trị gia tăng </t>
  </si>
  <si>
    <t xml:space="preserve"> - Thuế thu nhập doanh nghiệp</t>
  </si>
  <si>
    <t xml:space="preserve"> - Thuế tiêu thụ đặc biệt </t>
  </si>
  <si>
    <t xml:space="preserve"> - Thuế tài nguyên</t>
  </si>
  <si>
    <t>Thu từ khu vực DNNN do địa phương quản lý</t>
  </si>
  <si>
    <t xml:space="preserve">  - Thu từ thu nhập sau thuế</t>
  </si>
  <si>
    <t xml:space="preserve"> - Thu tiền thuê mặt đất, mặt nước</t>
  </si>
  <si>
    <t>Thuế SD đất nông nghiệp</t>
  </si>
  <si>
    <t xml:space="preserve"> - Thuế BVMT thu từ hàng hóa sản xuất, kinh doanh trong nước</t>
  </si>
  <si>
    <t xml:space="preserve"> - Thuế BVMT thu từ hàng hóa nhập khẩu</t>
  </si>
  <si>
    <t xml:space="preserve">Thu phí, lệ phí </t>
  </si>
  <si>
    <t xml:space="preserve"> - Phí và lệ phí trung ương</t>
  </si>
  <si>
    <t xml:space="preserve"> - Phí và lệ phí địa phương</t>
  </si>
  <si>
    <t xml:space="preserve">   + Phí và lệ phí tỉnh</t>
  </si>
  <si>
    <t xml:space="preserve">   + Phí và lệ phí huyện</t>
  </si>
  <si>
    <t xml:space="preserve">   + Phí và lệ phí xã, phường</t>
  </si>
  <si>
    <t xml:space="preserve"> - Thu tiền sử dụng đất trong dự toán</t>
  </si>
  <si>
    <t xml:space="preserve"> - Ghi thu ghi chi từ nguồn thu tiền sử dụng đất</t>
  </si>
  <si>
    <t xml:space="preserve"> - Thu tiền thuê mặt đất, mặt nước trong dự toán</t>
  </si>
  <si>
    <t xml:space="preserve"> - Ghi thu ghi chi từ nguồn thu tiền thuê mặt đất, mặt nước</t>
  </si>
  <si>
    <t xml:space="preserve"> - Thu khác NSTW</t>
  </si>
  <si>
    <t xml:space="preserve"> - Thu khác NSĐP</t>
  </si>
  <si>
    <t>Thu nhập từ vốn góp của NN</t>
  </si>
  <si>
    <t>Thu từ hoạt động xổ số kiến thiết</t>
  </si>
  <si>
    <t xml:space="preserve"> - Thu từ hoạt động xổ số truyền thống</t>
  </si>
  <si>
    <t xml:space="preserve">    + Thuế giá trị gia tăng</t>
  </si>
  <si>
    <t xml:space="preserve">    + Thuế tiêu thụ đặc biệt</t>
  </si>
  <si>
    <t xml:space="preserve">    +  Thuế thu nhập doanh nghiệp</t>
  </si>
  <si>
    <t xml:space="preserve">    + Thu nhập sau thuế TNDN</t>
  </si>
  <si>
    <t xml:space="preserve"> - Thu từ hoạt động Xổ số điện toán</t>
  </si>
  <si>
    <t xml:space="preserve">Thu từ hoạt động xuất nhập khẩu </t>
  </si>
  <si>
    <t>Thuế giá trị gia tăng thu từ hàng hóa nhập khẩu</t>
  </si>
  <si>
    <t>Thuế bổ sung đối với hàng hóa nhập khẩu vào Việt Nam</t>
  </si>
  <si>
    <t>VAY CỦA NSĐP</t>
  </si>
  <si>
    <t xml:space="preserve">Vay để bù đắp bội chi </t>
  </si>
  <si>
    <t>Tạm ứng tồn ngân KBNN</t>
  </si>
  <si>
    <t>Vay lại nguồn vay nước ngoài của Chính phủ</t>
  </si>
  <si>
    <t>Vay để trả nợ gốc</t>
  </si>
  <si>
    <t>Vay Ngân hàng phát triển Việt Nam</t>
  </si>
  <si>
    <t>THU CHUYỂN GIAO NGÂN SÁCH</t>
  </si>
  <si>
    <t>Thu bổ sung từ NS cấp trên</t>
  </si>
  <si>
    <t>NSTP thu bổ sung từ NSTW</t>
  </si>
  <si>
    <t>NSQH thu bổ sung từ NSTP</t>
  </si>
  <si>
    <t>NSX thu bổ sung từ NSQH</t>
  </si>
  <si>
    <t xml:space="preserve"> Thu từ ngân sách cấp dưới nộp lên</t>
  </si>
  <si>
    <t>E</t>
  </si>
  <si>
    <t>F</t>
  </si>
  <si>
    <t xml:space="preserve"> CÁC KHOẢN  THU ĐỂ LẠI ĐƠN VỊ CHI QUẢN LÝ QUA NSNN </t>
  </si>
  <si>
    <t>*</t>
  </si>
  <si>
    <t>NGÂN SÁCH ĐỊA PHƯƠNG ĐƯỢC HƯỞNG</t>
  </si>
  <si>
    <t>(Quyết toán đã được Hội đồng nhân dân thành phố phê chuẩn)</t>
  </si>
  <si>
    <t>QUYẾT TOÁN THU NGÂN SÁCH NHÀ NƯỚC NĂM 2017</t>
  </si>
  <si>
    <t xml:space="preserve">                 ỦY BAN NHÂN DÂN                           </t>
  </si>
  <si>
    <t xml:space="preserve">            THÀNH PHỐ CẦN THƠ           </t>
  </si>
  <si>
    <t>(Đính kèm Quyết định số 55/QĐ-UBND ngày 07 tháng 01 năm 2019 của Ủy ban nhân dân thành phố)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</si>
</sst>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@"/>
  </numFmts>
  <fonts count="20" x14ac:knownFonts="1">
    <font>
      <sz val="11"/>
      <color theme="1"/>
      <name val="Times New Roman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3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2"/>
      <name val="Times New Roman"/>
      <family val="1"/>
    </font>
    <font>
      <b/>
      <sz val="11"/>
      <color rgb="FF000000"/>
      <name val="Times New Roman"/>
      <family val="1"/>
      <charset val="163"/>
    </font>
    <font>
      <b/>
      <sz val="11"/>
      <name val="Times New Roman"/>
      <family val="1"/>
      <charset val="163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4"/>
      <name val=".VnTime"/>
      <family val="2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66">
    <xf numFmtId="0" fontId="0" fillId="0" borderId="0" xfId="0"/>
    <xf numFmtId="0" fontId="1" fillId="0" borderId="0" xfId="0" applyFont="1"/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2" fontId="10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left" vertical="center" wrapText="1"/>
    </xf>
    <xf numFmtId="3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164" fontId="6" fillId="0" borderId="10" xfId="0" applyNumberFormat="1" applyFont="1" applyFill="1" applyBorder="1" applyAlignment="1" applyProtection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164" fontId="5" fillId="0" borderId="10" xfId="0" applyNumberFormat="1" applyFont="1" applyFill="1" applyBorder="1" applyAlignment="1" applyProtection="1">
      <alignment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 applyProtection="1">
      <alignment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164" fontId="14" fillId="0" borderId="10" xfId="0" applyNumberFormat="1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0" borderId="11" xfId="0" quotePrefix="1" applyFont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17" fillId="0" borderId="0" xfId="1" applyFont="1" applyFill="1" applyAlignment="1">
      <alignment horizontal="left" vertical="center"/>
    </xf>
    <xf numFmtId="0" fontId="1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Normal" xfId="0" builtinId="0"/>
    <cellStyle name="Normal_Bieu 7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28575</xdr:rowOff>
    </xdr:from>
    <xdr:to>
      <xdr:col>1</xdr:col>
      <xdr:colOff>1314450</xdr:colOff>
      <xdr:row>2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23925" y="53340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workbookViewId="0">
      <selection activeCell="A5" sqref="A5:L5"/>
    </sheetView>
  </sheetViews>
  <sheetFormatPr defaultColWidth="10.375" defaultRowHeight="14.3" x14ac:dyDescent="0.25"/>
  <cols>
    <col min="1" max="1" width="6.625" style="5" customWidth="1"/>
    <col min="2" max="2" width="41.375" style="4" customWidth="1"/>
    <col min="3" max="3" width="19.25" style="4" customWidth="1"/>
    <col min="4" max="4" width="19.625" style="4" customWidth="1"/>
    <col min="5" max="5" width="19.25" style="4" customWidth="1"/>
    <col min="6" max="6" width="19.375" style="4" customWidth="1"/>
    <col min="7" max="7" width="19" style="4" customWidth="1"/>
    <col min="8" max="8" width="19.375" style="4" customWidth="1"/>
    <col min="9" max="12" width="10.125" style="4" customWidth="1"/>
    <col min="13" max="16384" width="10.375" style="4"/>
  </cols>
  <sheetData>
    <row r="1" spans="1:14" s="2" customFormat="1" ht="17" x14ac:dyDescent="0.25">
      <c r="A1" s="50" t="s">
        <v>94</v>
      </c>
      <c r="B1" s="51"/>
      <c r="L1" s="3" t="s">
        <v>0</v>
      </c>
    </row>
    <row r="2" spans="1:14" s="2" customFormat="1" ht="17" x14ac:dyDescent="0.25">
      <c r="A2" s="50" t="s">
        <v>95</v>
      </c>
      <c r="B2" s="51"/>
      <c r="L2" s="3"/>
    </row>
    <row r="3" spans="1:14" ht="17" x14ac:dyDescent="0.25">
      <c r="A3" s="52" t="s">
        <v>93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N3" s="1"/>
    </row>
    <row r="4" spans="1:14" x14ac:dyDescent="0.25">
      <c r="A4" s="64" t="s">
        <v>92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4" x14ac:dyDescent="0.25">
      <c r="A5" s="65" t="s">
        <v>96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4" x14ac:dyDescent="0.25">
      <c r="F6" s="6"/>
      <c r="L6" s="7" t="s">
        <v>27</v>
      </c>
    </row>
    <row r="7" spans="1:14" ht="20.25" customHeight="1" x14ac:dyDescent="0.25">
      <c r="A7" s="53" t="s">
        <v>1</v>
      </c>
      <c r="B7" s="53" t="s">
        <v>28</v>
      </c>
      <c r="C7" s="54" t="s">
        <v>29</v>
      </c>
      <c r="D7" s="55"/>
      <c r="E7" s="55"/>
      <c r="F7" s="56"/>
      <c r="G7" s="57" t="s">
        <v>30</v>
      </c>
      <c r="H7" s="58"/>
      <c r="I7" s="54" t="s">
        <v>31</v>
      </c>
      <c r="J7" s="55"/>
      <c r="K7" s="55"/>
      <c r="L7" s="56"/>
      <c r="N7" s="8"/>
    </row>
    <row r="8" spans="1:14" ht="20.25" customHeight="1" x14ac:dyDescent="0.25">
      <c r="A8" s="53"/>
      <c r="B8" s="53"/>
      <c r="C8" s="54" t="s">
        <v>32</v>
      </c>
      <c r="D8" s="56"/>
      <c r="E8" s="54" t="s">
        <v>33</v>
      </c>
      <c r="F8" s="56"/>
      <c r="G8" s="59"/>
      <c r="H8" s="60"/>
      <c r="I8" s="54" t="s">
        <v>32</v>
      </c>
      <c r="J8" s="56"/>
      <c r="K8" s="54" t="s">
        <v>33</v>
      </c>
      <c r="L8" s="56"/>
      <c r="N8" s="8"/>
    </row>
    <row r="9" spans="1:14" ht="32.299999999999997" customHeight="1" x14ac:dyDescent="0.25">
      <c r="A9" s="53"/>
      <c r="B9" s="53"/>
      <c r="C9" s="9" t="s">
        <v>34</v>
      </c>
      <c r="D9" s="9" t="s">
        <v>35</v>
      </c>
      <c r="E9" s="9" t="s">
        <v>34</v>
      </c>
      <c r="F9" s="9" t="s">
        <v>35</v>
      </c>
      <c r="G9" s="9" t="s">
        <v>34</v>
      </c>
      <c r="H9" s="9" t="s">
        <v>35</v>
      </c>
      <c r="I9" s="9" t="s">
        <v>34</v>
      </c>
      <c r="J9" s="9" t="s">
        <v>35</v>
      </c>
      <c r="K9" s="9" t="s">
        <v>34</v>
      </c>
      <c r="L9" s="9" t="s">
        <v>35</v>
      </c>
    </row>
    <row r="10" spans="1:14" x14ac:dyDescent="0.25">
      <c r="A10" s="9" t="s">
        <v>2</v>
      </c>
      <c r="B10" s="9" t="s">
        <v>3</v>
      </c>
      <c r="C10" s="9">
        <v>1</v>
      </c>
      <c r="D10" s="9">
        <v>2</v>
      </c>
      <c r="E10" s="9">
        <v>3</v>
      </c>
      <c r="F10" s="9">
        <v>4</v>
      </c>
      <c r="G10" s="9">
        <v>5</v>
      </c>
      <c r="H10" s="9">
        <v>6</v>
      </c>
      <c r="I10" s="9" t="s">
        <v>36</v>
      </c>
      <c r="J10" s="9" t="s">
        <v>37</v>
      </c>
      <c r="K10" s="9" t="s">
        <v>38</v>
      </c>
      <c r="L10" s="9" t="s">
        <v>39</v>
      </c>
    </row>
    <row r="11" spans="1:14" ht="28.55" x14ac:dyDescent="0.25">
      <c r="A11" s="10"/>
      <c r="B11" s="11" t="s">
        <v>40</v>
      </c>
      <c r="C11" s="12">
        <f t="shared" ref="C11:H11" si="0">SUM(C12,C80,C87,C94,C95,C96)</f>
        <v>13687374300831</v>
      </c>
      <c r="D11" s="12">
        <f t="shared" si="0"/>
        <v>11099469099541</v>
      </c>
      <c r="E11" s="12">
        <f t="shared" si="0"/>
        <v>13816105300831</v>
      </c>
      <c r="F11" s="12">
        <f t="shared" si="0"/>
        <v>11228200099541</v>
      </c>
      <c r="G11" s="12">
        <f t="shared" si="0"/>
        <v>21083517228931</v>
      </c>
      <c r="H11" s="12">
        <f t="shared" si="0"/>
        <v>17925468962523</v>
      </c>
      <c r="I11" s="13">
        <f>G11/C11*100</f>
        <v>154.03624366180267</v>
      </c>
      <c r="J11" s="13">
        <f>H11/D11*100</f>
        <v>161.49843566179464</v>
      </c>
      <c r="K11" s="13">
        <f>G11/E11*100</f>
        <v>152.60101721765892</v>
      </c>
      <c r="L11" s="13">
        <f>H11/F11*100</f>
        <v>159.64686061531606</v>
      </c>
    </row>
    <row r="12" spans="1:14" s="18" customFormat="1" ht="20.05" customHeight="1" x14ac:dyDescent="0.25">
      <c r="A12" s="14" t="s">
        <v>2</v>
      </c>
      <c r="B12" s="15" t="s">
        <v>4</v>
      </c>
      <c r="C12" s="16">
        <f t="shared" ref="C12:H12" si="1">SUM(C13,C72)</f>
        <v>11205000000000</v>
      </c>
      <c r="D12" s="16">
        <f t="shared" si="1"/>
        <v>8617094798710</v>
      </c>
      <c r="E12" s="16">
        <f t="shared" si="1"/>
        <v>11205000000000</v>
      </c>
      <c r="F12" s="16">
        <f t="shared" si="1"/>
        <v>8617094798710</v>
      </c>
      <c r="G12" s="16">
        <f t="shared" si="1"/>
        <v>11265409194374</v>
      </c>
      <c r="H12" s="16">
        <f t="shared" si="1"/>
        <v>8169904163966</v>
      </c>
      <c r="I12" s="17">
        <f t="shared" ref="I12:J61" si="2">G12/C12*100</f>
        <v>100.5391271251584</v>
      </c>
      <c r="J12" s="17">
        <f t="shared" si="2"/>
        <v>94.810424566630687</v>
      </c>
      <c r="K12" s="17">
        <f t="shared" ref="K12:L75" si="3">G12/E12*100</f>
        <v>100.5391271251584</v>
      </c>
      <c r="L12" s="17">
        <f t="shared" si="3"/>
        <v>94.810424566630687</v>
      </c>
    </row>
    <row r="13" spans="1:14" s="18" customFormat="1" ht="20.05" customHeight="1" x14ac:dyDescent="0.25">
      <c r="A13" s="14" t="s">
        <v>5</v>
      </c>
      <c r="B13" s="15" t="s">
        <v>6</v>
      </c>
      <c r="C13" s="16">
        <f t="shared" ref="C13:H13" si="4">SUM(C14,C19,C25,C31,C36:C40,C43,C49,C52,C55:C56,C59:C60)</f>
        <v>9870000000000</v>
      </c>
      <c r="D13" s="16">
        <f t="shared" si="4"/>
        <v>8617094798710</v>
      </c>
      <c r="E13" s="16">
        <f t="shared" si="4"/>
        <v>9870000000000</v>
      </c>
      <c r="F13" s="16">
        <f t="shared" si="4"/>
        <v>8617094798710</v>
      </c>
      <c r="G13" s="16">
        <f t="shared" si="4"/>
        <v>9395482781303</v>
      </c>
      <c r="H13" s="16">
        <f t="shared" si="4"/>
        <v>8169904163966</v>
      </c>
      <c r="I13" s="17">
        <f t="shared" si="2"/>
        <v>95.192328078044568</v>
      </c>
      <c r="J13" s="17">
        <f t="shared" si="2"/>
        <v>94.810424566630687</v>
      </c>
      <c r="K13" s="17">
        <f t="shared" si="3"/>
        <v>95.192328078044568</v>
      </c>
      <c r="L13" s="17">
        <f t="shared" si="3"/>
        <v>94.810424566630687</v>
      </c>
    </row>
    <row r="14" spans="1:14" x14ac:dyDescent="0.25">
      <c r="A14" s="19">
        <v>1</v>
      </c>
      <c r="B14" s="20" t="s">
        <v>41</v>
      </c>
      <c r="C14" s="21">
        <f>SUM(C15:C18)</f>
        <v>1509300000000</v>
      </c>
      <c r="D14" s="21">
        <f>SUM(D15:D18)</f>
        <v>1380294376890</v>
      </c>
      <c r="E14" s="21">
        <f>SUM(E15:E18)</f>
        <v>1509300000000</v>
      </c>
      <c r="F14" s="21">
        <f>SUM(F15:F18)</f>
        <v>1380294376890</v>
      </c>
      <c r="G14" s="21">
        <f t="shared" ref="G14:H14" si="5">SUM(G15:G18)</f>
        <v>1303853903613</v>
      </c>
      <c r="H14" s="21">
        <f t="shared" si="5"/>
        <v>1186531160149</v>
      </c>
      <c r="I14" s="22">
        <f t="shared" si="2"/>
        <v>86.387988048300528</v>
      </c>
      <c r="J14" s="22">
        <f t="shared" si="2"/>
        <v>85.962181692170901</v>
      </c>
      <c r="K14" s="22">
        <f t="shared" si="3"/>
        <v>86.387988048300528</v>
      </c>
      <c r="L14" s="22">
        <f t="shared" si="3"/>
        <v>85.962181692170901</v>
      </c>
    </row>
    <row r="15" spans="1:14" s="27" customFormat="1" ht="20.05" customHeight="1" x14ac:dyDescent="0.25">
      <c r="A15" s="23"/>
      <c r="B15" s="24" t="s">
        <v>42</v>
      </c>
      <c r="C15" s="25">
        <v>1018100000000</v>
      </c>
      <c r="D15" s="25">
        <v>930075990290</v>
      </c>
      <c r="E15" s="25">
        <v>1018100000000</v>
      </c>
      <c r="F15" s="25">
        <v>930075990290</v>
      </c>
      <c r="G15" s="25">
        <v>767165412628</v>
      </c>
      <c r="H15" s="25">
        <v>698120526141</v>
      </c>
      <c r="I15" s="26">
        <f t="shared" si="2"/>
        <v>75.352658150279936</v>
      </c>
      <c r="J15" s="26">
        <f t="shared" si="2"/>
        <v>75.060590040962595</v>
      </c>
      <c r="K15" s="26">
        <f t="shared" si="3"/>
        <v>75.352658150279936</v>
      </c>
      <c r="L15" s="26">
        <f t="shared" si="3"/>
        <v>75.060590040962595</v>
      </c>
    </row>
    <row r="16" spans="1:14" s="27" customFormat="1" ht="20.05" customHeight="1" x14ac:dyDescent="0.25">
      <c r="A16" s="23"/>
      <c r="B16" s="24" t="s">
        <v>43</v>
      </c>
      <c r="C16" s="25">
        <v>170000000000</v>
      </c>
      <c r="D16" s="25">
        <v>155301953000</v>
      </c>
      <c r="E16" s="25">
        <v>170000000000</v>
      </c>
      <c r="F16" s="25">
        <v>155301953000</v>
      </c>
      <c r="G16" s="25">
        <v>218264641352</v>
      </c>
      <c r="H16" s="25">
        <v>198620823746</v>
      </c>
      <c r="I16" s="26">
        <f t="shared" si="2"/>
        <v>128.39096550117648</v>
      </c>
      <c r="J16" s="26">
        <f t="shared" si="2"/>
        <v>127.89332001896976</v>
      </c>
      <c r="K16" s="26">
        <f t="shared" si="3"/>
        <v>128.39096550117648</v>
      </c>
      <c r="L16" s="26">
        <f t="shared" si="3"/>
        <v>127.89332001896976</v>
      </c>
    </row>
    <row r="17" spans="1:12" s="27" customFormat="1" x14ac:dyDescent="0.25">
      <c r="A17" s="23"/>
      <c r="B17" s="24" t="s">
        <v>44</v>
      </c>
      <c r="C17" s="25">
        <v>304000000000</v>
      </c>
      <c r="D17" s="25">
        <v>277716433600</v>
      </c>
      <c r="E17" s="25">
        <v>304000000000</v>
      </c>
      <c r="F17" s="25">
        <v>277716433600</v>
      </c>
      <c r="G17" s="25">
        <v>318155993203</v>
      </c>
      <c r="H17" s="25">
        <v>289521953832</v>
      </c>
      <c r="I17" s="26">
        <f t="shared" si="2"/>
        <v>104.65657671151317</v>
      </c>
      <c r="J17" s="26">
        <f t="shared" si="2"/>
        <v>104.25092605394886</v>
      </c>
      <c r="K17" s="26">
        <f t="shared" si="3"/>
        <v>104.65657671151317</v>
      </c>
      <c r="L17" s="26">
        <f t="shared" si="3"/>
        <v>104.25092605394886</v>
      </c>
    </row>
    <row r="18" spans="1:12" s="27" customFormat="1" x14ac:dyDescent="0.25">
      <c r="A18" s="23"/>
      <c r="B18" s="24" t="s">
        <v>45</v>
      </c>
      <c r="C18" s="25">
        <v>17200000000</v>
      </c>
      <c r="D18" s="25">
        <v>17200000000</v>
      </c>
      <c r="E18" s="25">
        <v>17200000000</v>
      </c>
      <c r="F18" s="25">
        <v>17200000000</v>
      </c>
      <c r="G18" s="25">
        <v>267856430</v>
      </c>
      <c r="H18" s="25">
        <v>267856430</v>
      </c>
      <c r="I18" s="26">
        <f t="shared" si="2"/>
        <v>1.5573048255813955</v>
      </c>
      <c r="J18" s="26">
        <f t="shared" si="2"/>
        <v>1.5573048255813955</v>
      </c>
      <c r="K18" s="26">
        <f t="shared" si="3"/>
        <v>1.5573048255813955</v>
      </c>
      <c r="L18" s="26">
        <f t="shared" si="3"/>
        <v>1.5573048255813955</v>
      </c>
    </row>
    <row r="19" spans="1:12" x14ac:dyDescent="0.25">
      <c r="A19" s="19">
        <v>2</v>
      </c>
      <c r="B19" s="20" t="s">
        <v>46</v>
      </c>
      <c r="C19" s="21">
        <f>SUM(C20:C24)</f>
        <v>349700000000</v>
      </c>
      <c r="D19" s="21">
        <f>SUM(D20:D24)</f>
        <v>319750567760</v>
      </c>
      <c r="E19" s="21">
        <f>SUM(E20:E24)</f>
        <v>349700000000</v>
      </c>
      <c r="F19" s="21">
        <f>SUM(F20:F24)</f>
        <v>319750567760</v>
      </c>
      <c r="G19" s="21">
        <f t="shared" ref="G19:H19" si="6">SUM(G20:G24)</f>
        <v>346254283558</v>
      </c>
      <c r="H19" s="21">
        <f t="shared" si="6"/>
        <v>315809088210</v>
      </c>
      <c r="I19" s="22">
        <f t="shared" si="2"/>
        <v>99.014665015155842</v>
      </c>
      <c r="J19" s="22">
        <f t="shared" si="2"/>
        <v>98.767326801759296</v>
      </c>
      <c r="K19" s="22">
        <f t="shared" si="3"/>
        <v>99.014665015155842</v>
      </c>
      <c r="L19" s="22">
        <f>H19/F19*100</f>
        <v>98.767326801759296</v>
      </c>
    </row>
    <row r="20" spans="1:12" s="27" customFormat="1" x14ac:dyDescent="0.25">
      <c r="A20" s="23"/>
      <c r="B20" s="24" t="s">
        <v>42</v>
      </c>
      <c r="C20" s="25">
        <v>196950000000</v>
      </c>
      <c r="D20" s="25">
        <v>179921880255</v>
      </c>
      <c r="E20" s="25">
        <v>196950000000</v>
      </c>
      <c r="F20" s="25">
        <v>179921880255</v>
      </c>
      <c r="G20" s="25">
        <v>148201014553</v>
      </c>
      <c r="H20" s="25">
        <v>134862923567</v>
      </c>
      <c r="I20" s="26">
        <f t="shared" si="2"/>
        <v>75.248039884742326</v>
      </c>
      <c r="J20" s="26">
        <f t="shared" si="2"/>
        <v>74.956377387709168</v>
      </c>
      <c r="K20" s="26">
        <f t="shared" si="3"/>
        <v>75.248039884742326</v>
      </c>
      <c r="L20" s="26">
        <f t="shared" si="3"/>
        <v>74.956377387709168</v>
      </c>
    </row>
    <row r="21" spans="1:12" s="27" customFormat="1" x14ac:dyDescent="0.25">
      <c r="A21" s="23"/>
      <c r="B21" s="24" t="s">
        <v>43</v>
      </c>
      <c r="C21" s="25">
        <v>149300000000</v>
      </c>
      <c r="D21" s="25">
        <v>136391656370</v>
      </c>
      <c r="E21" s="25">
        <v>149300000000</v>
      </c>
      <c r="F21" s="25">
        <v>136391656370</v>
      </c>
      <c r="G21" s="25">
        <v>188826073565</v>
      </c>
      <c r="H21" s="25">
        <v>171831727338</v>
      </c>
      <c r="I21" s="26">
        <f t="shared" si="2"/>
        <v>126.47426226724716</v>
      </c>
      <c r="J21" s="26">
        <f t="shared" si="2"/>
        <v>125.98404617351302</v>
      </c>
      <c r="K21" s="26">
        <f t="shared" si="3"/>
        <v>126.47426226724716</v>
      </c>
      <c r="L21" s="26">
        <f t="shared" si="3"/>
        <v>125.98404617351302</v>
      </c>
    </row>
    <row r="22" spans="1:12" s="27" customFormat="1" x14ac:dyDescent="0.25">
      <c r="A22" s="23"/>
      <c r="B22" s="24" t="s">
        <v>44</v>
      </c>
      <c r="C22" s="25">
        <v>150000000</v>
      </c>
      <c r="D22" s="25">
        <v>137031135</v>
      </c>
      <c r="E22" s="25">
        <v>150000000</v>
      </c>
      <c r="F22" s="25">
        <v>137031135</v>
      </c>
      <c r="G22" s="25">
        <v>195685263</v>
      </c>
      <c r="H22" s="25">
        <v>82927128</v>
      </c>
      <c r="I22" s="26">
        <f t="shared" si="2"/>
        <v>130.45684199999999</v>
      </c>
      <c r="J22" s="26">
        <f t="shared" si="2"/>
        <v>60.516997104344206</v>
      </c>
      <c r="K22" s="26">
        <f t="shared" si="3"/>
        <v>130.45684199999999</v>
      </c>
      <c r="L22" s="26">
        <f t="shared" si="3"/>
        <v>60.516997104344206</v>
      </c>
    </row>
    <row r="23" spans="1:12" s="27" customFormat="1" ht="15.65" x14ac:dyDescent="0.25">
      <c r="A23" s="23"/>
      <c r="B23" s="28" t="s">
        <v>47</v>
      </c>
      <c r="C23" s="25">
        <v>0</v>
      </c>
      <c r="D23" s="25"/>
      <c r="E23" s="25">
        <v>0</v>
      </c>
      <c r="F23" s="25"/>
      <c r="G23" s="25">
        <v>4997875376</v>
      </c>
      <c r="H23" s="25">
        <v>4997875376</v>
      </c>
      <c r="I23" s="26"/>
      <c r="J23" s="26"/>
      <c r="K23" s="26"/>
      <c r="L23" s="26"/>
    </row>
    <row r="24" spans="1:12" s="27" customFormat="1" x14ac:dyDescent="0.25">
      <c r="A24" s="23"/>
      <c r="B24" s="24" t="s">
        <v>45</v>
      </c>
      <c r="C24" s="25">
        <v>3300000000</v>
      </c>
      <c r="D24" s="25">
        <v>3300000000</v>
      </c>
      <c r="E24" s="25">
        <v>3300000000</v>
      </c>
      <c r="F24" s="25">
        <v>3300000000</v>
      </c>
      <c r="G24" s="25">
        <v>4033634801</v>
      </c>
      <c r="H24" s="25">
        <v>4033634801</v>
      </c>
      <c r="I24" s="26">
        <f t="shared" si="2"/>
        <v>122.23135760606061</v>
      </c>
      <c r="J24" s="26">
        <f t="shared" si="2"/>
        <v>122.23135760606061</v>
      </c>
      <c r="K24" s="26">
        <f t="shared" si="3"/>
        <v>122.23135760606061</v>
      </c>
      <c r="L24" s="26">
        <f t="shared" si="3"/>
        <v>122.23135760606061</v>
      </c>
    </row>
    <row r="25" spans="1:12" ht="28.55" x14ac:dyDescent="0.25">
      <c r="A25" s="19">
        <v>3</v>
      </c>
      <c r="B25" s="20" t="s">
        <v>7</v>
      </c>
      <c r="C25" s="21">
        <f>SUM(C26:C30)</f>
        <v>2070000000000</v>
      </c>
      <c r="D25" s="21">
        <f>SUM(D26:D30)</f>
        <v>1891418728950</v>
      </c>
      <c r="E25" s="21">
        <f>SUM(E26:E30)</f>
        <v>2070000000000</v>
      </c>
      <c r="F25" s="21">
        <f>SUM(F26:F30)</f>
        <v>1891418728950</v>
      </c>
      <c r="G25" s="21">
        <f t="shared" ref="G25:H25" si="7">SUM(G26:G30)</f>
        <v>1138892879307</v>
      </c>
      <c r="H25" s="21">
        <f t="shared" si="7"/>
        <v>1036706072862</v>
      </c>
      <c r="I25" s="22">
        <f t="shared" si="2"/>
        <v>55.018979676666667</v>
      </c>
      <c r="J25" s="22">
        <f t="shared" si="2"/>
        <v>54.811029255140973</v>
      </c>
      <c r="K25" s="22">
        <f t="shared" si="3"/>
        <v>55.018979676666667</v>
      </c>
      <c r="L25" s="22">
        <f t="shared" si="3"/>
        <v>54.811029255140973</v>
      </c>
    </row>
    <row r="26" spans="1:12" s="27" customFormat="1" x14ac:dyDescent="0.25">
      <c r="A26" s="23"/>
      <c r="B26" s="29" t="s">
        <v>42</v>
      </c>
      <c r="C26" s="25">
        <v>751500000000</v>
      </c>
      <c r="D26" s="25">
        <v>686525986350</v>
      </c>
      <c r="E26" s="25">
        <v>751500000000</v>
      </c>
      <c r="F26" s="25">
        <v>686525986350</v>
      </c>
      <c r="G26" s="25">
        <v>284126938645</v>
      </c>
      <c r="H26" s="25">
        <v>258555514420</v>
      </c>
      <c r="I26" s="26">
        <f t="shared" si="2"/>
        <v>37.807975867598138</v>
      </c>
      <c r="J26" s="26">
        <f t="shared" si="2"/>
        <v>37.661431549684266</v>
      </c>
      <c r="K26" s="26">
        <f t="shared" si="3"/>
        <v>37.807975867598138</v>
      </c>
      <c r="L26" s="26">
        <f t="shared" si="3"/>
        <v>37.661431549684266</v>
      </c>
    </row>
    <row r="27" spans="1:12" s="27" customFormat="1" x14ac:dyDescent="0.25">
      <c r="A27" s="23"/>
      <c r="B27" s="29" t="s">
        <v>43</v>
      </c>
      <c r="C27" s="25">
        <v>184000000000</v>
      </c>
      <c r="D27" s="25">
        <v>168091525600</v>
      </c>
      <c r="E27" s="25">
        <v>184000000000</v>
      </c>
      <c r="F27" s="25">
        <v>168091525600</v>
      </c>
      <c r="G27" s="25">
        <v>111144105083</v>
      </c>
      <c r="H27" s="25">
        <v>101141135715</v>
      </c>
      <c r="I27" s="26">
        <f t="shared" si="2"/>
        <v>60.404404936413044</v>
      </c>
      <c r="J27" s="26">
        <f t="shared" si="2"/>
        <v>60.170276493105966</v>
      </c>
      <c r="K27" s="26">
        <f t="shared" si="3"/>
        <v>60.404404936413044</v>
      </c>
      <c r="L27" s="26">
        <f t="shared" si="3"/>
        <v>60.170276493105966</v>
      </c>
    </row>
    <row r="28" spans="1:12" s="27" customFormat="1" x14ac:dyDescent="0.25">
      <c r="A28" s="23"/>
      <c r="B28" s="29" t="s">
        <v>44</v>
      </c>
      <c r="C28" s="25">
        <v>1130000000000</v>
      </c>
      <c r="D28" s="25">
        <v>1032301217000</v>
      </c>
      <c r="E28" s="25">
        <v>1130000000000</v>
      </c>
      <c r="F28" s="25">
        <v>1032301217000</v>
      </c>
      <c r="G28" s="25">
        <v>740137920706</v>
      </c>
      <c r="H28" s="25">
        <v>673525507854</v>
      </c>
      <c r="I28" s="26">
        <f t="shared" si="2"/>
        <v>65.498931035929203</v>
      </c>
      <c r="J28" s="26">
        <f t="shared" si="2"/>
        <v>65.245056071071161</v>
      </c>
      <c r="K28" s="26">
        <f t="shared" si="3"/>
        <v>65.498931035929203</v>
      </c>
      <c r="L28" s="26">
        <f t="shared" si="3"/>
        <v>65.245056071071161</v>
      </c>
    </row>
    <row r="29" spans="1:12" s="27" customFormat="1" x14ac:dyDescent="0.25">
      <c r="A29" s="23"/>
      <c r="B29" s="29" t="s">
        <v>45</v>
      </c>
      <c r="C29" s="25">
        <v>500000000</v>
      </c>
      <c r="D29" s="25">
        <v>500000000</v>
      </c>
      <c r="E29" s="25">
        <v>500000000</v>
      </c>
      <c r="F29" s="25">
        <v>500000000</v>
      </c>
      <c r="G29" s="25">
        <v>337284313</v>
      </c>
      <c r="H29" s="25">
        <v>337284313</v>
      </c>
      <c r="I29" s="26">
        <f t="shared" si="2"/>
        <v>67.456862599999994</v>
      </c>
      <c r="J29" s="26">
        <f t="shared" si="2"/>
        <v>67.456862599999994</v>
      </c>
      <c r="K29" s="26">
        <f t="shared" si="3"/>
        <v>67.456862599999994</v>
      </c>
      <c r="L29" s="26">
        <f t="shared" si="3"/>
        <v>67.456862599999994</v>
      </c>
    </row>
    <row r="30" spans="1:12" s="27" customFormat="1" x14ac:dyDescent="0.25">
      <c r="A30" s="23"/>
      <c r="B30" s="29" t="s">
        <v>48</v>
      </c>
      <c r="C30" s="25">
        <v>4000000000</v>
      </c>
      <c r="D30" s="25">
        <v>4000000000</v>
      </c>
      <c r="E30" s="25">
        <v>4000000000</v>
      </c>
      <c r="F30" s="25">
        <v>4000000000</v>
      </c>
      <c r="G30" s="25">
        <v>3146630560</v>
      </c>
      <c r="H30" s="25">
        <v>3146630560</v>
      </c>
      <c r="I30" s="26">
        <f t="shared" si="2"/>
        <v>78.66576400000001</v>
      </c>
      <c r="J30" s="26">
        <f t="shared" si="2"/>
        <v>78.66576400000001</v>
      </c>
      <c r="K30" s="26">
        <f t="shared" si="3"/>
        <v>78.66576400000001</v>
      </c>
      <c r="L30" s="26">
        <f t="shared" si="3"/>
        <v>78.66576400000001</v>
      </c>
    </row>
    <row r="31" spans="1:12" x14ac:dyDescent="0.25">
      <c r="A31" s="19">
        <v>4</v>
      </c>
      <c r="B31" s="20" t="s">
        <v>8</v>
      </c>
      <c r="C31" s="21">
        <f>SUM(C32:C35)</f>
        <v>2302700000000</v>
      </c>
      <c r="D31" s="21">
        <f>SUM(D32:D35)</f>
        <v>2104129385030</v>
      </c>
      <c r="E31" s="21">
        <f>SUM(E32:E35)</f>
        <v>2302700000000</v>
      </c>
      <c r="F31" s="21">
        <f>SUM(F32:F35)</f>
        <v>2104129385030</v>
      </c>
      <c r="G31" s="21">
        <f t="shared" ref="G31:H31" si="8">SUM(G32:G35)</f>
        <v>1721602145866</v>
      </c>
      <c r="H31" s="21">
        <f t="shared" si="8"/>
        <v>1565896139236</v>
      </c>
      <c r="I31" s="22">
        <f t="shared" si="2"/>
        <v>74.76450018960351</v>
      </c>
      <c r="J31" s="22">
        <f t="shared" si="2"/>
        <v>74.420144995678299</v>
      </c>
      <c r="K31" s="22">
        <f t="shared" si="3"/>
        <v>74.76450018960351</v>
      </c>
      <c r="L31" s="22">
        <f t="shared" si="3"/>
        <v>74.420144995678299</v>
      </c>
    </row>
    <row r="32" spans="1:12" s="31" customFormat="1" x14ac:dyDescent="0.25">
      <c r="A32" s="23"/>
      <c r="B32" s="24" t="s">
        <v>42</v>
      </c>
      <c r="C32" s="30">
        <v>1516700000000</v>
      </c>
      <c r="D32" s="30">
        <v>1385567483030</v>
      </c>
      <c r="E32" s="30">
        <v>1516700000000</v>
      </c>
      <c r="F32" s="30">
        <v>1385567483030</v>
      </c>
      <c r="G32" s="30">
        <v>980092570331</v>
      </c>
      <c r="H32" s="30">
        <v>891884250110</v>
      </c>
      <c r="I32" s="26">
        <f t="shared" si="2"/>
        <v>64.620067932419062</v>
      </c>
      <c r="J32" s="26">
        <f t="shared" si="2"/>
        <v>64.369600256466839</v>
      </c>
      <c r="K32" s="26">
        <f t="shared" si="3"/>
        <v>64.620067932419062</v>
      </c>
      <c r="L32" s="26">
        <f t="shared" si="3"/>
        <v>64.369600256466839</v>
      </c>
    </row>
    <row r="33" spans="1:12" s="31" customFormat="1" x14ac:dyDescent="0.25">
      <c r="A33" s="23"/>
      <c r="B33" s="24" t="s">
        <v>43</v>
      </c>
      <c r="C33" s="30">
        <v>420000000000</v>
      </c>
      <c r="D33" s="30">
        <v>383687178000</v>
      </c>
      <c r="E33" s="30">
        <v>420000000000</v>
      </c>
      <c r="F33" s="30">
        <v>383687178000</v>
      </c>
      <c r="G33" s="30">
        <v>359242082375</v>
      </c>
      <c r="H33" s="30">
        <v>326910297233</v>
      </c>
      <c r="I33" s="26">
        <f t="shared" si="2"/>
        <v>85.533829136904757</v>
      </c>
      <c r="J33" s="26">
        <f t="shared" si="2"/>
        <v>85.202299158665141</v>
      </c>
      <c r="K33" s="26">
        <f t="shared" si="3"/>
        <v>85.533829136904757</v>
      </c>
      <c r="L33" s="26">
        <f t="shared" si="3"/>
        <v>85.202299158665141</v>
      </c>
    </row>
    <row r="34" spans="1:12" s="31" customFormat="1" x14ac:dyDescent="0.25">
      <c r="A34" s="23"/>
      <c r="B34" s="24" t="s">
        <v>44</v>
      </c>
      <c r="C34" s="30">
        <v>360000000000</v>
      </c>
      <c r="D34" s="30">
        <v>328874724000</v>
      </c>
      <c r="E34" s="30">
        <v>360000000000</v>
      </c>
      <c r="F34" s="30">
        <v>328874724000</v>
      </c>
      <c r="G34" s="30">
        <v>379195894475</v>
      </c>
      <c r="H34" s="30">
        <v>344029993208</v>
      </c>
      <c r="I34" s="26">
        <f t="shared" si="2"/>
        <v>105.33219290972222</v>
      </c>
      <c r="J34" s="26">
        <f t="shared" si="2"/>
        <v>104.60821951400558</v>
      </c>
      <c r="K34" s="26">
        <f t="shared" si="3"/>
        <v>105.33219290972222</v>
      </c>
      <c r="L34" s="26">
        <f t="shared" si="3"/>
        <v>104.60821951400558</v>
      </c>
    </row>
    <row r="35" spans="1:12" s="31" customFormat="1" x14ac:dyDescent="0.25">
      <c r="A35" s="23"/>
      <c r="B35" s="24" t="s">
        <v>45</v>
      </c>
      <c r="C35" s="30">
        <v>6000000000</v>
      </c>
      <c r="D35" s="30">
        <v>6000000000</v>
      </c>
      <c r="E35" s="30">
        <v>6000000000</v>
      </c>
      <c r="F35" s="30">
        <v>6000000000</v>
      </c>
      <c r="G35" s="30">
        <v>3071598685</v>
      </c>
      <c r="H35" s="30">
        <v>3071598685</v>
      </c>
      <c r="I35" s="26">
        <f t="shared" si="2"/>
        <v>51.193311416666667</v>
      </c>
      <c r="J35" s="26">
        <f t="shared" si="2"/>
        <v>51.193311416666667</v>
      </c>
      <c r="K35" s="26">
        <f t="shared" si="3"/>
        <v>51.193311416666667</v>
      </c>
      <c r="L35" s="26">
        <f t="shared" si="3"/>
        <v>51.193311416666667</v>
      </c>
    </row>
    <row r="36" spans="1:12" s="33" customFormat="1" x14ac:dyDescent="0.25">
      <c r="A36" s="19">
        <v>5</v>
      </c>
      <c r="B36" s="20" t="s">
        <v>11</v>
      </c>
      <c r="C36" s="32">
        <v>360000000000</v>
      </c>
      <c r="D36" s="32">
        <v>360000000000</v>
      </c>
      <c r="E36" s="32">
        <v>360000000000</v>
      </c>
      <c r="F36" s="32">
        <v>360000000000</v>
      </c>
      <c r="G36" s="32">
        <v>362047622264</v>
      </c>
      <c r="H36" s="32">
        <v>362047622264</v>
      </c>
      <c r="I36" s="26">
        <f t="shared" si="2"/>
        <v>100.56878396222221</v>
      </c>
      <c r="J36" s="22">
        <f t="shared" si="2"/>
        <v>100.56878396222221</v>
      </c>
      <c r="K36" s="26">
        <f t="shared" si="3"/>
        <v>100.56878396222221</v>
      </c>
      <c r="L36" s="22">
        <f t="shared" si="3"/>
        <v>100.56878396222221</v>
      </c>
    </row>
    <row r="37" spans="1:12" s="31" customFormat="1" x14ac:dyDescent="0.25">
      <c r="A37" s="19">
        <v>6</v>
      </c>
      <c r="B37" s="34" t="s">
        <v>49</v>
      </c>
      <c r="C37" s="34"/>
      <c r="D37" s="34"/>
      <c r="E37" s="30"/>
      <c r="F37" s="30"/>
      <c r="G37" s="32">
        <v>236345730</v>
      </c>
      <c r="H37" s="32">
        <v>236345730</v>
      </c>
      <c r="I37" s="22"/>
      <c r="J37" s="22"/>
      <c r="K37" s="22"/>
      <c r="L37" s="22"/>
    </row>
    <row r="38" spans="1:12" s="33" customFormat="1" x14ac:dyDescent="0.25">
      <c r="A38" s="19">
        <v>7</v>
      </c>
      <c r="B38" s="20" t="s">
        <v>12</v>
      </c>
      <c r="C38" s="32">
        <v>23000000000</v>
      </c>
      <c r="D38" s="32">
        <v>23000000000</v>
      </c>
      <c r="E38" s="32">
        <v>23000000000</v>
      </c>
      <c r="F38" s="32">
        <v>23000000000</v>
      </c>
      <c r="G38" s="32">
        <v>28638167566</v>
      </c>
      <c r="H38" s="32">
        <v>28638167566</v>
      </c>
      <c r="I38" s="22">
        <f t="shared" si="2"/>
        <v>124.51377202608695</v>
      </c>
      <c r="J38" s="22">
        <f t="shared" si="2"/>
        <v>124.51377202608695</v>
      </c>
      <c r="K38" s="22">
        <f t="shared" si="3"/>
        <v>124.51377202608695</v>
      </c>
      <c r="L38" s="22">
        <f t="shared" si="3"/>
        <v>124.51377202608695</v>
      </c>
    </row>
    <row r="39" spans="1:12" x14ac:dyDescent="0.25">
      <c r="A39" s="19">
        <v>8</v>
      </c>
      <c r="B39" s="20" t="s">
        <v>9</v>
      </c>
      <c r="C39" s="32">
        <v>675000000000</v>
      </c>
      <c r="D39" s="32">
        <v>616640107500</v>
      </c>
      <c r="E39" s="32">
        <v>675000000000</v>
      </c>
      <c r="F39" s="32">
        <v>616640107500</v>
      </c>
      <c r="G39" s="32">
        <v>688290288762</v>
      </c>
      <c r="H39" s="32">
        <v>626421497751</v>
      </c>
      <c r="I39" s="22">
        <f t="shared" si="2"/>
        <v>101.96893166844445</v>
      </c>
      <c r="J39" s="22">
        <f t="shared" si="2"/>
        <v>101.5862397096835</v>
      </c>
      <c r="K39" s="22">
        <f t="shared" si="3"/>
        <v>101.96893166844445</v>
      </c>
      <c r="L39" s="22">
        <f t="shared" si="3"/>
        <v>101.5862397096835</v>
      </c>
    </row>
    <row r="40" spans="1:12" x14ac:dyDescent="0.25">
      <c r="A40" s="19">
        <v>9</v>
      </c>
      <c r="B40" s="20" t="s">
        <v>10</v>
      </c>
      <c r="C40" s="32">
        <f>SUM(C41:C42)</f>
        <v>850000000000</v>
      </c>
      <c r="D40" s="32">
        <f>SUM(D41:D42)</f>
        <v>288861632580</v>
      </c>
      <c r="E40" s="32">
        <f>SUM(E41:E42)</f>
        <v>850000000000</v>
      </c>
      <c r="F40" s="32">
        <f>SUM(F41:F42)</f>
        <v>288861632580</v>
      </c>
      <c r="G40" s="32">
        <f t="shared" ref="G40:H40" si="9">SUM(G41:G42)</f>
        <v>860556810432</v>
      </c>
      <c r="H40" s="32">
        <f t="shared" si="9"/>
        <v>292605870312</v>
      </c>
      <c r="I40" s="22">
        <f t="shared" si="2"/>
        <v>101.24197769788235</v>
      </c>
      <c r="J40" s="22">
        <f t="shared" si="2"/>
        <v>101.29620458714366</v>
      </c>
      <c r="K40" s="22">
        <f t="shared" si="3"/>
        <v>101.24197769788235</v>
      </c>
      <c r="L40" s="22">
        <f t="shared" si="3"/>
        <v>101.29620458714366</v>
      </c>
    </row>
    <row r="41" spans="1:12" s="27" customFormat="1" ht="28.55" x14ac:dyDescent="0.25">
      <c r="A41" s="23"/>
      <c r="B41" s="35" t="s">
        <v>50</v>
      </c>
      <c r="C41" s="30">
        <v>316200000000</v>
      </c>
      <c r="D41" s="30">
        <v>288861632580</v>
      </c>
      <c r="E41" s="30">
        <v>316200000000</v>
      </c>
      <c r="F41" s="30">
        <v>288861632580</v>
      </c>
      <c r="G41" s="30">
        <v>321544912330</v>
      </c>
      <c r="H41" s="30">
        <v>292605870312</v>
      </c>
      <c r="I41" s="26">
        <f t="shared" si="2"/>
        <v>101.69035810562934</v>
      </c>
      <c r="J41" s="26">
        <f t="shared" si="2"/>
        <v>101.29620458714366</v>
      </c>
      <c r="K41" s="26">
        <f t="shared" si="3"/>
        <v>101.69035810562934</v>
      </c>
      <c r="L41" s="26">
        <f t="shared" si="3"/>
        <v>101.29620458714366</v>
      </c>
    </row>
    <row r="42" spans="1:12" s="27" customFormat="1" x14ac:dyDescent="0.25">
      <c r="A42" s="23"/>
      <c r="B42" s="35" t="s">
        <v>51</v>
      </c>
      <c r="C42" s="30">
        <v>533800000000</v>
      </c>
      <c r="D42" s="36"/>
      <c r="E42" s="30">
        <v>533800000000</v>
      </c>
      <c r="F42" s="36"/>
      <c r="G42" s="30">
        <v>539011898102</v>
      </c>
      <c r="H42" s="36"/>
      <c r="I42" s="26">
        <f t="shared" si="2"/>
        <v>100.97637656463094</v>
      </c>
      <c r="J42" s="22"/>
      <c r="K42" s="26">
        <f t="shared" si="3"/>
        <v>100.97637656463094</v>
      </c>
      <c r="L42" s="22"/>
    </row>
    <row r="43" spans="1:12" x14ac:dyDescent="0.25">
      <c r="A43" s="19">
        <v>10</v>
      </c>
      <c r="B43" s="20" t="s">
        <v>52</v>
      </c>
      <c r="C43" s="32">
        <f>SUM(C44:C45)</f>
        <v>140000000000</v>
      </c>
      <c r="D43" s="32">
        <f>SUM(D44:D45)</f>
        <v>90000000000</v>
      </c>
      <c r="E43" s="32">
        <f>SUM(E44:E45)</f>
        <v>140000000000</v>
      </c>
      <c r="F43" s="32">
        <f>SUM(F44:F45)</f>
        <v>90000000000</v>
      </c>
      <c r="G43" s="32">
        <f>SUM(G44:G45)</f>
        <v>134640126206</v>
      </c>
      <c r="H43" s="32">
        <f t="shared" ref="H43" si="10">SUM(H44:H45)</f>
        <v>68814373010</v>
      </c>
      <c r="I43" s="22">
        <f t="shared" si="2"/>
        <v>96.17151871857142</v>
      </c>
      <c r="J43" s="22">
        <f t="shared" si="2"/>
        <v>76.460414455555565</v>
      </c>
      <c r="K43" s="22">
        <f t="shared" si="3"/>
        <v>96.17151871857142</v>
      </c>
      <c r="L43" s="22">
        <f t="shared" si="3"/>
        <v>76.460414455555565</v>
      </c>
    </row>
    <row r="44" spans="1:12" x14ac:dyDescent="0.25">
      <c r="A44" s="19"/>
      <c r="B44" s="20" t="s">
        <v>53</v>
      </c>
      <c r="C44" s="32">
        <v>50000000000</v>
      </c>
      <c r="D44" s="37"/>
      <c r="E44" s="32">
        <v>50000000000</v>
      </c>
      <c r="F44" s="37"/>
      <c r="G44" s="32">
        <v>65825753196</v>
      </c>
      <c r="H44" s="37"/>
      <c r="I44" s="22">
        <f t="shared" si="2"/>
        <v>131.65150639200002</v>
      </c>
      <c r="J44" s="22"/>
      <c r="K44" s="22">
        <f t="shared" si="3"/>
        <v>131.65150639200002</v>
      </c>
      <c r="L44" s="22"/>
    </row>
    <row r="45" spans="1:12" x14ac:dyDescent="0.25">
      <c r="A45" s="19"/>
      <c r="B45" s="20" t="s">
        <v>54</v>
      </c>
      <c r="C45" s="32">
        <v>90000000000</v>
      </c>
      <c r="D45" s="32">
        <v>90000000000</v>
      </c>
      <c r="E45" s="32">
        <v>90000000000</v>
      </c>
      <c r="F45" s="32">
        <v>90000000000</v>
      </c>
      <c r="G45" s="32">
        <f>SUM(G46:G48)</f>
        <v>68814373010</v>
      </c>
      <c r="H45" s="32">
        <f>SUM(H46:H48)</f>
        <v>68814373010</v>
      </c>
      <c r="I45" s="22">
        <f t="shared" si="2"/>
        <v>76.460414455555565</v>
      </c>
      <c r="J45" s="22">
        <f t="shared" si="2"/>
        <v>76.460414455555565</v>
      </c>
      <c r="K45" s="22">
        <f t="shared" si="3"/>
        <v>76.460414455555565</v>
      </c>
      <c r="L45" s="22">
        <f t="shared" si="3"/>
        <v>76.460414455555565</v>
      </c>
    </row>
    <row r="46" spans="1:12" s="27" customFormat="1" x14ac:dyDescent="0.25">
      <c r="A46" s="23"/>
      <c r="B46" s="35" t="s">
        <v>55</v>
      </c>
      <c r="C46" s="35"/>
      <c r="D46" s="35"/>
      <c r="E46" s="36"/>
      <c r="F46" s="36"/>
      <c r="G46" s="30">
        <v>28436214003</v>
      </c>
      <c r="H46" s="30">
        <v>28436214003</v>
      </c>
      <c r="I46" s="22"/>
      <c r="J46" s="22"/>
      <c r="K46" s="22"/>
      <c r="L46" s="22"/>
    </row>
    <row r="47" spans="1:12" s="27" customFormat="1" x14ac:dyDescent="0.25">
      <c r="A47" s="23"/>
      <c r="B47" s="35" t="s">
        <v>56</v>
      </c>
      <c r="C47" s="35"/>
      <c r="D47" s="35"/>
      <c r="E47" s="36"/>
      <c r="F47" s="36"/>
      <c r="G47" s="30">
        <v>23062393794</v>
      </c>
      <c r="H47" s="30">
        <v>23062393794</v>
      </c>
      <c r="I47" s="22"/>
      <c r="J47" s="22"/>
      <c r="K47" s="22"/>
      <c r="L47" s="22"/>
    </row>
    <row r="48" spans="1:12" s="27" customFormat="1" x14ac:dyDescent="0.25">
      <c r="A48" s="23"/>
      <c r="B48" s="35" t="s">
        <v>57</v>
      </c>
      <c r="C48" s="35"/>
      <c r="D48" s="35"/>
      <c r="E48" s="36"/>
      <c r="F48" s="36"/>
      <c r="G48" s="30">
        <v>17315765213</v>
      </c>
      <c r="H48" s="30">
        <v>17315765213</v>
      </c>
      <c r="I48" s="22"/>
      <c r="J48" s="22"/>
      <c r="K48" s="22"/>
      <c r="L48" s="22"/>
    </row>
    <row r="49" spans="1:12" x14ac:dyDescent="0.25">
      <c r="A49" s="19">
        <v>11</v>
      </c>
      <c r="B49" s="20" t="s">
        <v>14</v>
      </c>
      <c r="C49" s="32">
        <f>SUM(C50:C51)</f>
        <v>200000000000</v>
      </c>
      <c r="D49" s="32">
        <f>SUM(D50:D51)</f>
        <v>200000000000</v>
      </c>
      <c r="E49" s="32">
        <f>SUM(E50:E51)</f>
        <v>200000000000</v>
      </c>
      <c r="F49" s="32">
        <f>SUM(F50:F51)</f>
        <v>200000000000</v>
      </c>
      <c r="G49" s="32">
        <f t="shared" ref="G49:H49" si="11">SUM(G50:G51)</f>
        <v>741302166872</v>
      </c>
      <c r="H49" s="32">
        <f t="shared" si="11"/>
        <v>741302166872</v>
      </c>
      <c r="I49" s="22">
        <f t="shared" si="2"/>
        <v>370.65108343600002</v>
      </c>
      <c r="J49" s="22">
        <f t="shared" si="2"/>
        <v>370.65108343600002</v>
      </c>
      <c r="K49" s="22">
        <f>G49/E49*100</f>
        <v>370.65108343600002</v>
      </c>
      <c r="L49" s="22">
        <f>H49/F49*100</f>
        <v>370.65108343600002</v>
      </c>
    </row>
    <row r="50" spans="1:12" s="27" customFormat="1" x14ac:dyDescent="0.25">
      <c r="A50" s="23"/>
      <c r="B50" s="29" t="s">
        <v>58</v>
      </c>
      <c r="C50" s="30">
        <v>200000000000</v>
      </c>
      <c r="D50" s="30">
        <v>200000000000</v>
      </c>
      <c r="E50" s="30">
        <v>200000000000</v>
      </c>
      <c r="F50" s="30">
        <v>200000000000</v>
      </c>
      <c r="G50" s="30">
        <v>709461756371</v>
      </c>
      <c r="H50" s="30">
        <v>709461756371</v>
      </c>
      <c r="I50" s="26">
        <f t="shared" si="2"/>
        <v>354.73087818549999</v>
      </c>
      <c r="J50" s="26">
        <f t="shared" si="2"/>
        <v>354.73087818549999</v>
      </c>
      <c r="K50" s="26">
        <f t="shared" si="3"/>
        <v>354.73087818549999</v>
      </c>
      <c r="L50" s="26">
        <f t="shared" si="3"/>
        <v>354.73087818549999</v>
      </c>
    </row>
    <row r="51" spans="1:12" s="27" customFormat="1" x14ac:dyDescent="0.25">
      <c r="A51" s="23"/>
      <c r="B51" s="29" t="s">
        <v>59</v>
      </c>
      <c r="C51" s="29"/>
      <c r="D51" s="29"/>
      <c r="E51" s="36"/>
      <c r="F51" s="36"/>
      <c r="G51" s="30">
        <v>31840410501</v>
      </c>
      <c r="H51" s="30">
        <v>31840410501</v>
      </c>
      <c r="I51" s="22"/>
      <c r="J51" s="22"/>
      <c r="K51" s="22"/>
      <c r="L51" s="22"/>
    </row>
    <row r="52" spans="1:12" x14ac:dyDescent="0.25">
      <c r="A52" s="19">
        <v>12</v>
      </c>
      <c r="B52" s="20" t="s">
        <v>13</v>
      </c>
      <c r="C52" s="32">
        <f>SUM(C53:C54)</f>
        <v>130000000000</v>
      </c>
      <c r="D52" s="32">
        <f>SUM(D53:D54)</f>
        <v>130000000000</v>
      </c>
      <c r="E52" s="32">
        <f>SUM(E53:E54)</f>
        <v>130000000000</v>
      </c>
      <c r="F52" s="32">
        <f>SUM(F53:F54)</f>
        <v>130000000000</v>
      </c>
      <c r="G52" s="32">
        <f t="shared" ref="G52:H52" si="12">SUM(G53:G54)</f>
        <v>415200279171</v>
      </c>
      <c r="H52" s="32">
        <f t="shared" si="12"/>
        <v>415200279171</v>
      </c>
      <c r="I52" s="22">
        <f t="shared" si="2"/>
        <v>319.38483013153848</v>
      </c>
      <c r="J52" s="22">
        <f t="shared" si="2"/>
        <v>319.38483013153848</v>
      </c>
      <c r="K52" s="22">
        <f>G52/E52*100</f>
        <v>319.38483013153848</v>
      </c>
      <c r="L52" s="22">
        <f>H52/F52*100</f>
        <v>319.38483013153848</v>
      </c>
    </row>
    <row r="53" spans="1:12" s="27" customFormat="1" ht="28.55" x14ac:dyDescent="0.25">
      <c r="A53" s="23"/>
      <c r="B53" s="29" t="s">
        <v>60</v>
      </c>
      <c r="C53" s="30">
        <v>130000000000</v>
      </c>
      <c r="D53" s="30">
        <v>130000000000</v>
      </c>
      <c r="E53" s="30">
        <v>130000000000</v>
      </c>
      <c r="F53" s="30">
        <v>130000000000</v>
      </c>
      <c r="G53" s="30">
        <v>255415317508</v>
      </c>
      <c r="H53" s="30">
        <v>255415317508</v>
      </c>
      <c r="I53" s="26">
        <f t="shared" si="2"/>
        <v>196.47332116000001</v>
      </c>
      <c r="J53" s="26">
        <f t="shared" si="2"/>
        <v>196.47332116000001</v>
      </c>
      <c r="K53" s="26">
        <f t="shared" si="3"/>
        <v>196.47332116000001</v>
      </c>
      <c r="L53" s="26">
        <f t="shared" si="3"/>
        <v>196.47332116000001</v>
      </c>
    </row>
    <row r="54" spans="1:12" s="27" customFormat="1" ht="28.55" x14ac:dyDescent="0.25">
      <c r="A54" s="23"/>
      <c r="B54" s="29" t="s">
        <v>61</v>
      </c>
      <c r="C54" s="36"/>
      <c r="D54" s="36"/>
      <c r="E54" s="36"/>
      <c r="F54" s="36"/>
      <c r="G54" s="30">
        <v>159784961663</v>
      </c>
      <c r="H54" s="30">
        <v>159784961663</v>
      </c>
      <c r="I54" s="22"/>
      <c r="J54" s="22"/>
      <c r="K54" s="22"/>
      <c r="L54" s="22"/>
    </row>
    <row r="55" spans="1:12" ht="28.55" x14ac:dyDescent="0.25">
      <c r="A55" s="19">
        <v>13</v>
      </c>
      <c r="B55" s="20" t="s">
        <v>15</v>
      </c>
      <c r="C55" s="32">
        <v>11000000000</v>
      </c>
      <c r="D55" s="32">
        <v>11000000000</v>
      </c>
      <c r="E55" s="32">
        <v>11000000000</v>
      </c>
      <c r="F55" s="32">
        <v>11000000000</v>
      </c>
      <c r="G55" s="32">
        <v>28395010386</v>
      </c>
      <c r="H55" s="32">
        <v>28395010386</v>
      </c>
      <c r="I55" s="22">
        <f t="shared" si="2"/>
        <v>258.13645805454547</v>
      </c>
      <c r="J55" s="22">
        <f t="shared" si="2"/>
        <v>258.13645805454547</v>
      </c>
      <c r="K55" s="22">
        <f t="shared" si="3"/>
        <v>258.13645805454547</v>
      </c>
      <c r="L55" s="22">
        <f t="shared" si="3"/>
        <v>258.13645805454547</v>
      </c>
    </row>
    <row r="56" spans="1:12" x14ac:dyDescent="0.25">
      <c r="A56" s="19">
        <v>14</v>
      </c>
      <c r="B56" s="20" t="s">
        <v>16</v>
      </c>
      <c r="C56" s="32">
        <f t="shared" ref="C56:H56" si="13">SUM(C57,C58)</f>
        <v>199300000000</v>
      </c>
      <c r="D56" s="32">
        <f t="shared" si="13"/>
        <v>152000000000</v>
      </c>
      <c r="E56" s="32">
        <f t="shared" si="13"/>
        <v>199300000000</v>
      </c>
      <c r="F56" s="32">
        <f t="shared" si="13"/>
        <v>152000000000</v>
      </c>
      <c r="G56" s="32">
        <f t="shared" si="13"/>
        <v>297726592771</v>
      </c>
      <c r="H56" s="32">
        <f t="shared" si="13"/>
        <v>173454211648</v>
      </c>
      <c r="I56" s="22">
        <f t="shared" si="2"/>
        <v>149.38614790316106</v>
      </c>
      <c r="J56" s="22">
        <f t="shared" si="2"/>
        <v>114.1146129263158</v>
      </c>
      <c r="K56" s="22">
        <f t="shared" si="3"/>
        <v>149.38614790316106</v>
      </c>
      <c r="L56" s="22">
        <f t="shared" si="3"/>
        <v>114.1146129263158</v>
      </c>
    </row>
    <row r="57" spans="1:12" s="27" customFormat="1" x14ac:dyDescent="0.25">
      <c r="A57" s="23"/>
      <c r="B57" s="29" t="s">
        <v>62</v>
      </c>
      <c r="C57" s="30">
        <v>47300000000</v>
      </c>
      <c r="D57" s="36"/>
      <c r="E57" s="30">
        <v>47300000000</v>
      </c>
      <c r="F57" s="36"/>
      <c r="G57" s="30">
        <v>124272381123</v>
      </c>
      <c r="H57" s="36"/>
      <c r="I57" s="26">
        <f t="shared" si="2"/>
        <v>262.73230681395347</v>
      </c>
      <c r="J57" s="22"/>
      <c r="K57" s="26">
        <f t="shared" si="3"/>
        <v>262.73230681395347</v>
      </c>
      <c r="L57" s="22"/>
    </row>
    <row r="58" spans="1:12" s="27" customFormat="1" x14ac:dyDescent="0.25">
      <c r="A58" s="23"/>
      <c r="B58" s="29" t="s">
        <v>63</v>
      </c>
      <c r="C58" s="30">
        <v>152000000000</v>
      </c>
      <c r="D58" s="30">
        <v>152000000000</v>
      </c>
      <c r="E58" s="30">
        <v>152000000000</v>
      </c>
      <c r="F58" s="30">
        <v>152000000000</v>
      </c>
      <c r="G58" s="30">
        <v>173454211648</v>
      </c>
      <c r="H58" s="30">
        <v>173454211648</v>
      </c>
      <c r="I58" s="26">
        <f t="shared" si="2"/>
        <v>114.1146129263158</v>
      </c>
      <c r="J58" s="26">
        <f t="shared" si="2"/>
        <v>114.1146129263158</v>
      </c>
      <c r="K58" s="26">
        <f t="shared" si="3"/>
        <v>114.1146129263158</v>
      </c>
      <c r="L58" s="26">
        <f t="shared" si="3"/>
        <v>114.1146129263158</v>
      </c>
    </row>
    <row r="59" spans="1:12" x14ac:dyDescent="0.25">
      <c r="A59" s="19">
        <v>15</v>
      </c>
      <c r="B59" s="34" t="s">
        <v>64</v>
      </c>
      <c r="C59" s="32"/>
      <c r="D59" s="37"/>
      <c r="E59" s="32"/>
      <c r="F59" s="37"/>
      <c r="G59" s="32">
        <v>19470630229</v>
      </c>
      <c r="H59" s="32">
        <v>19470630229</v>
      </c>
      <c r="I59" s="22"/>
      <c r="J59" s="22"/>
      <c r="K59" s="22"/>
      <c r="L59" s="22"/>
    </row>
    <row r="60" spans="1:12" x14ac:dyDescent="0.25">
      <c r="A60" s="19">
        <v>16</v>
      </c>
      <c r="B60" s="20" t="s">
        <v>65</v>
      </c>
      <c r="C60" s="21">
        <f>SUM(C61,C66)</f>
        <v>1050000000000</v>
      </c>
      <c r="D60" s="21">
        <f>SUM(D61,D66)</f>
        <v>1050000000000</v>
      </c>
      <c r="E60" s="21">
        <f>SUM(E61,E66)</f>
        <v>1050000000000</v>
      </c>
      <c r="F60" s="21">
        <f>SUM(F61,F66)</f>
        <v>1050000000000</v>
      </c>
      <c r="G60" s="21">
        <f t="shared" ref="G60:H60" si="14">SUM(G61,G66)</f>
        <v>1308375528570</v>
      </c>
      <c r="H60" s="21">
        <f t="shared" si="14"/>
        <v>1308375528570</v>
      </c>
      <c r="I60" s="22">
        <f t="shared" si="2"/>
        <v>124.60719319714286</v>
      </c>
      <c r="J60" s="22">
        <f t="shared" si="2"/>
        <v>124.60719319714286</v>
      </c>
      <c r="K60" s="22">
        <f t="shared" si="3"/>
        <v>124.60719319714286</v>
      </c>
      <c r="L60" s="22">
        <f t="shared" si="3"/>
        <v>124.60719319714286</v>
      </c>
    </row>
    <row r="61" spans="1:12" x14ac:dyDescent="0.25">
      <c r="A61" s="19"/>
      <c r="B61" s="34" t="s">
        <v>66</v>
      </c>
      <c r="C61" s="21">
        <v>1050000000000</v>
      </c>
      <c r="D61" s="21">
        <v>1050000000000</v>
      </c>
      <c r="E61" s="21">
        <v>1050000000000</v>
      </c>
      <c r="F61" s="21">
        <v>1050000000000</v>
      </c>
      <c r="G61" s="21">
        <f>SUM(G62:G65)</f>
        <v>1249703434055</v>
      </c>
      <c r="H61" s="21">
        <f>SUM(H62:H65)</f>
        <v>1249703434055</v>
      </c>
      <c r="I61" s="22">
        <f t="shared" si="2"/>
        <v>119.01937467190476</v>
      </c>
      <c r="J61" s="22">
        <f t="shared" si="2"/>
        <v>119.01937467190476</v>
      </c>
      <c r="K61" s="22">
        <f t="shared" si="3"/>
        <v>119.01937467190476</v>
      </c>
      <c r="L61" s="22">
        <f t="shared" si="3"/>
        <v>119.01937467190476</v>
      </c>
    </row>
    <row r="62" spans="1:12" s="27" customFormat="1" x14ac:dyDescent="0.25">
      <c r="A62" s="23"/>
      <c r="B62" s="29" t="s">
        <v>67</v>
      </c>
      <c r="C62" s="29"/>
      <c r="D62" s="29"/>
      <c r="E62" s="25"/>
      <c r="F62" s="25"/>
      <c r="G62" s="25">
        <v>324703854994</v>
      </c>
      <c r="H62" s="25">
        <v>324703854994</v>
      </c>
      <c r="I62" s="22"/>
      <c r="J62" s="22"/>
      <c r="K62" s="22"/>
      <c r="L62" s="22"/>
    </row>
    <row r="63" spans="1:12" s="27" customFormat="1" x14ac:dyDescent="0.25">
      <c r="A63" s="23"/>
      <c r="B63" s="29" t="s">
        <v>68</v>
      </c>
      <c r="C63" s="29"/>
      <c r="D63" s="29"/>
      <c r="E63" s="25"/>
      <c r="F63" s="25"/>
      <c r="G63" s="25">
        <v>444310000000</v>
      </c>
      <c r="H63" s="25">
        <v>444310000000</v>
      </c>
      <c r="I63" s="22"/>
      <c r="J63" s="22"/>
      <c r="K63" s="22"/>
      <c r="L63" s="22"/>
    </row>
    <row r="64" spans="1:12" s="27" customFormat="1" x14ac:dyDescent="0.25">
      <c r="A64" s="23"/>
      <c r="B64" s="29" t="s">
        <v>69</v>
      </c>
      <c r="C64" s="29"/>
      <c r="D64" s="29"/>
      <c r="E64" s="25"/>
      <c r="F64" s="25"/>
      <c r="G64" s="25">
        <v>72224794368</v>
      </c>
      <c r="H64" s="25">
        <v>72224794368</v>
      </c>
      <c r="I64" s="22"/>
      <c r="J64" s="22"/>
      <c r="K64" s="22"/>
      <c r="L64" s="22"/>
    </row>
    <row r="65" spans="1:12" s="27" customFormat="1" x14ac:dyDescent="0.25">
      <c r="A65" s="23"/>
      <c r="B65" s="29" t="s">
        <v>70</v>
      </c>
      <c r="C65" s="29"/>
      <c r="D65" s="29"/>
      <c r="E65" s="25"/>
      <c r="F65" s="25"/>
      <c r="G65" s="25">
        <v>408464784693</v>
      </c>
      <c r="H65" s="25">
        <v>408464784693</v>
      </c>
      <c r="I65" s="22"/>
      <c r="J65" s="22"/>
      <c r="K65" s="22"/>
      <c r="L65" s="22"/>
    </row>
    <row r="66" spans="1:12" x14ac:dyDescent="0.25">
      <c r="A66" s="19"/>
      <c r="B66" s="34" t="s">
        <v>71</v>
      </c>
      <c r="C66" s="34"/>
      <c r="D66" s="34"/>
      <c r="E66" s="21"/>
      <c r="F66" s="21"/>
      <c r="G66" s="21">
        <f>SUM(G67:G70)</f>
        <v>58672094515</v>
      </c>
      <c r="H66" s="21">
        <f>SUM(H67:H70)</f>
        <v>58672094515</v>
      </c>
      <c r="I66" s="22"/>
      <c r="J66" s="22"/>
      <c r="K66" s="22"/>
      <c r="L66" s="22"/>
    </row>
    <row r="67" spans="1:12" s="27" customFormat="1" x14ac:dyDescent="0.25">
      <c r="A67" s="23"/>
      <c r="B67" s="29" t="s">
        <v>67</v>
      </c>
      <c r="C67" s="29"/>
      <c r="D67" s="29"/>
      <c r="E67" s="25"/>
      <c r="F67" s="25"/>
      <c r="G67" s="25">
        <v>23717326036</v>
      </c>
      <c r="H67" s="25">
        <v>23717326036</v>
      </c>
      <c r="I67" s="22"/>
      <c r="J67" s="22"/>
      <c r="K67" s="22"/>
      <c r="L67" s="22"/>
    </row>
    <row r="68" spans="1:12" s="27" customFormat="1" x14ac:dyDescent="0.25">
      <c r="A68" s="23"/>
      <c r="B68" s="29" t="s">
        <v>68</v>
      </c>
      <c r="C68" s="29"/>
      <c r="D68" s="29"/>
      <c r="E68" s="25"/>
      <c r="F68" s="25"/>
      <c r="G68" s="25">
        <v>26109311856</v>
      </c>
      <c r="H68" s="25">
        <v>26109311856</v>
      </c>
      <c r="I68" s="22"/>
      <c r="J68" s="22"/>
      <c r="K68" s="22"/>
      <c r="L68" s="22"/>
    </row>
    <row r="69" spans="1:12" s="27" customFormat="1" x14ac:dyDescent="0.25">
      <c r="A69" s="23"/>
      <c r="B69" s="29" t="s">
        <v>69</v>
      </c>
      <c r="C69" s="29"/>
      <c r="D69" s="29"/>
      <c r="E69" s="25"/>
      <c r="F69" s="25"/>
      <c r="G69" s="25">
        <v>4106187779</v>
      </c>
      <c r="H69" s="25">
        <v>4106187779</v>
      </c>
      <c r="I69" s="22"/>
      <c r="J69" s="22"/>
      <c r="K69" s="22"/>
      <c r="L69" s="22"/>
    </row>
    <row r="70" spans="1:12" s="27" customFormat="1" x14ac:dyDescent="0.25">
      <c r="A70" s="23"/>
      <c r="B70" s="29" t="s">
        <v>70</v>
      </c>
      <c r="C70" s="29"/>
      <c r="D70" s="29"/>
      <c r="E70" s="25"/>
      <c r="F70" s="25"/>
      <c r="G70" s="25">
        <v>4739268844</v>
      </c>
      <c r="H70" s="25">
        <v>4739268844</v>
      </c>
      <c r="I70" s="22"/>
      <c r="J70" s="22"/>
      <c r="K70" s="22"/>
      <c r="L70" s="22"/>
    </row>
    <row r="71" spans="1:12" ht="11.25" customHeight="1" x14ac:dyDescent="0.25">
      <c r="A71" s="19"/>
      <c r="B71" s="29"/>
      <c r="C71" s="29"/>
      <c r="D71" s="29"/>
      <c r="E71" s="21"/>
      <c r="F71" s="21"/>
      <c r="G71" s="21"/>
      <c r="H71" s="21"/>
      <c r="I71" s="22"/>
      <c r="J71" s="22"/>
      <c r="K71" s="22"/>
      <c r="L71" s="22"/>
    </row>
    <row r="72" spans="1:12" s="18" customFormat="1" x14ac:dyDescent="0.25">
      <c r="A72" s="14" t="s">
        <v>17</v>
      </c>
      <c r="B72" s="15" t="s">
        <v>72</v>
      </c>
      <c r="C72" s="16">
        <f>SUM(C73:C78)</f>
        <v>1335000000000</v>
      </c>
      <c r="D72" s="15"/>
      <c r="E72" s="16">
        <f>SUM(E73:E78)</f>
        <v>1335000000000</v>
      </c>
      <c r="F72" s="38"/>
      <c r="G72" s="16">
        <f t="shared" ref="G72:H72" si="15">SUM(G73:G78)</f>
        <v>1869926413071</v>
      </c>
      <c r="H72" s="16">
        <f t="shared" si="15"/>
        <v>0</v>
      </c>
      <c r="I72" s="17">
        <f>G72/C72*100</f>
        <v>140.06939423752809</v>
      </c>
      <c r="J72" s="22"/>
      <c r="K72" s="17">
        <f t="shared" si="3"/>
        <v>140.06939423752809</v>
      </c>
      <c r="L72" s="22"/>
    </row>
    <row r="73" spans="1:12" x14ac:dyDescent="0.25">
      <c r="A73" s="19">
        <v>1</v>
      </c>
      <c r="B73" s="20" t="s">
        <v>19</v>
      </c>
      <c r="C73" s="32">
        <v>4000000000</v>
      </c>
      <c r="D73" s="20"/>
      <c r="E73" s="32">
        <v>4000000000</v>
      </c>
      <c r="F73" s="37"/>
      <c r="G73" s="32">
        <v>2901869804</v>
      </c>
      <c r="H73" s="37"/>
      <c r="I73" s="22">
        <f t="shared" ref="I73:J88" si="16">G73/C73*100</f>
        <v>72.546745099999995</v>
      </c>
      <c r="J73" s="22"/>
      <c r="K73" s="22">
        <f t="shared" si="3"/>
        <v>72.546745099999995</v>
      </c>
      <c r="L73" s="22"/>
    </row>
    <row r="74" spans="1:12" x14ac:dyDescent="0.25">
      <c r="A74" s="19">
        <v>2</v>
      </c>
      <c r="B74" s="20" t="s">
        <v>20</v>
      </c>
      <c r="C74" s="32">
        <v>330000000000</v>
      </c>
      <c r="D74" s="20"/>
      <c r="E74" s="32">
        <v>330000000000</v>
      </c>
      <c r="F74" s="37"/>
      <c r="G74" s="32">
        <v>133333952060</v>
      </c>
      <c r="H74" s="37"/>
      <c r="I74" s="22">
        <f t="shared" si="16"/>
        <v>40.404227896969694</v>
      </c>
      <c r="J74" s="22"/>
      <c r="K74" s="22">
        <f t="shared" si="3"/>
        <v>40.404227896969694</v>
      </c>
      <c r="L74" s="22"/>
    </row>
    <row r="75" spans="1:12" x14ac:dyDescent="0.25">
      <c r="A75" s="19">
        <v>3</v>
      </c>
      <c r="B75" s="20" t="s">
        <v>21</v>
      </c>
      <c r="C75" s="32">
        <v>100000000000</v>
      </c>
      <c r="D75" s="20"/>
      <c r="E75" s="32">
        <v>100000000000</v>
      </c>
      <c r="F75" s="37"/>
      <c r="G75" s="32">
        <v>37147563600</v>
      </c>
      <c r="H75" s="37"/>
      <c r="I75" s="22">
        <f t="shared" si="16"/>
        <v>37.147563599999998</v>
      </c>
      <c r="J75" s="22"/>
      <c r="K75" s="22">
        <f t="shared" si="3"/>
        <v>37.147563599999998</v>
      </c>
      <c r="L75" s="22"/>
    </row>
    <row r="76" spans="1:12" x14ac:dyDescent="0.25">
      <c r="A76" s="19">
        <v>4</v>
      </c>
      <c r="B76" s="20" t="s">
        <v>73</v>
      </c>
      <c r="C76" s="32">
        <v>900000000000</v>
      </c>
      <c r="D76" s="20"/>
      <c r="E76" s="32">
        <v>900000000000</v>
      </c>
      <c r="F76" s="37"/>
      <c r="G76" s="32">
        <v>1695720632777</v>
      </c>
      <c r="H76" s="37"/>
      <c r="I76" s="22">
        <f t="shared" si="16"/>
        <v>188.41340364188889</v>
      </c>
      <c r="J76" s="22"/>
      <c r="K76" s="22">
        <f t="shared" ref="K76:L89" si="17">G76/E76*100</f>
        <v>188.41340364188889</v>
      </c>
      <c r="L76" s="22"/>
    </row>
    <row r="77" spans="1:12" ht="28.55" x14ac:dyDescent="0.25">
      <c r="A77" s="19">
        <v>5</v>
      </c>
      <c r="B77" s="34" t="s">
        <v>74</v>
      </c>
      <c r="C77" s="32"/>
      <c r="D77" s="34"/>
      <c r="E77" s="32"/>
      <c r="F77" s="37"/>
      <c r="G77" s="32">
        <v>207137050</v>
      </c>
      <c r="H77" s="37"/>
      <c r="I77" s="22"/>
      <c r="J77" s="22"/>
      <c r="K77" s="22"/>
      <c r="L77" s="22"/>
    </row>
    <row r="78" spans="1:12" x14ac:dyDescent="0.25">
      <c r="A78" s="19">
        <v>6</v>
      </c>
      <c r="B78" s="20" t="s">
        <v>22</v>
      </c>
      <c r="C78" s="32">
        <v>1000000000</v>
      </c>
      <c r="D78" s="20"/>
      <c r="E78" s="32">
        <v>1000000000</v>
      </c>
      <c r="F78" s="37"/>
      <c r="G78" s="32">
        <v>615257780</v>
      </c>
      <c r="H78" s="37"/>
      <c r="I78" s="22">
        <f t="shared" si="16"/>
        <v>61.525777999999995</v>
      </c>
      <c r="J78" s="22"/>
      <c r="K78" s="22">
        <f t="shared" si="17"/>
        <v>61.525777999999995</v>
      </c>
      <c r="L78" s="22"/>
    </row>
    <row r="79" spans="1:12" ht="10.55" customHeight="1" x14ac:dyDescent="0.25">
      <c r="A79" s="19"/>
      <c r="B79" s="20"/>
      <c r="C79" s="20"/>
      <c r="D79" s="20"/>
      <c r="E79" s="32"/>
      <c r="F79" s="37"/>
      <c r="G79" s="37"/>
      <c r="H79" s="37"/>
      <c r="I79" s="22"/>
      <c r="J79" s="22"/>
      <c r="K79" s="22"/>
      <c r="L79" s="22"/>
    </row>
    <row r="80" spans="1:12" s="18" customFormat="1" x14ac:dyDescent="0.25">
      <c r="A80" s="14" t="s">
        <v>3</v>
      </c>
      <c r="B80" s="15" t="s">
        <v>75</v>
      </c>
      <c r="C80" s="16">
        <f>SUM(C81,C84)</f>
        <v>597660000000</v>
      </c>
      <c r="D80" s="16">
        <f>SUM(D81,D84)</f>
        <v>597660000000</v>
      </c>
      <c r="E80" s="16">
        <f>SUM(E81,E85)</f>
        <v>543903000000</v>
      </c>
      <c r="F80" s="16">
        <f>SUM(F81,F85)</f>
        <v>543903000000</v>
      </c>
      <c r="G80" s="16">
        <f t="shared" ref="G80:H80" si="18">SUM(G81,G85)</f>
        <v>140637349308</v>
      </c>
      <c r="H80" s="16">
        <f t="shared" si="18"/>
        <v>140637349308</v>
      </c>
      <c r="I80" s="17">
        <f t="shared" si="16"/>
        <v>23.531330406585685</v>
      </c>
      <c r="J80" s="17">
        <f t="shared" si="16"/>
        <v>23.531330406585685</v>
      </c>
      <c r="K80" s="17">
        <f t="shared" si="17"/>
        <v>25.857064459655486</v>
      </c>
      <c r="L80" s="17">
        <f t="shared" si="17"/>
        <v>25.857064459655486</v>
      </c>
    </row>
    <row r="81" spans="1:12" s="18" customFormat="1" x14ac:dyDescent="0.25">
      <c r="A81" s="14" t="s">
        <v>5</v>
      </c>
      <c r="B81" s="39" t="s">
        <v>76</v>
      </c>
      <c r="C81" s="40">
        <v>348700000000</v>
      </c>
      <c r="D81" s="40">
        <v>348700000000</v>
      </c>
      <c r="E81" s="16">
        <v>348700000000</v>
      </c>
      <c r="F81" s="16">
        <v>348700000000</v>
      </c>
      <c r="G81" s="16">
        <f>SUM(G82:G83)</f>
        <v>140637349308</v>
      </c>
      <c r="H81" s="16">
        <f>SUM(H82:H83)</f>
        <v>140637349308</v>
      </c>
      <c r="I81" s="17">
        <f t="shared" si="16"/>
        <v>40.331904017206767</v>
      </c>
      <c r="J81" s="17">
        <f t="shared" si="16"/>
        <v>40.331904017206767</v>
      </c>
      <c r="K81" s="17">
        <f t="shared" si="17"/>
        <v>40.331904017206767</v>
      </c>
      <c r="L81" s="17">
        <f t="shared" si="17"/>
        <v>40.331904017206767</v>
      </c>
    </row>
    <row r="82" spans="1:12" s="18" customFormat="1" x14ac:dyDescent="0.25">
      <c r="A82" s="19">
        <v>1</v>
      </c>
      <c r="B82" s="34" t="s">
        <v>77</v>
      </c>
      <c r="C82" s="32"/>
      <c r="D82" s="34"/>
      <c r="E82" s="16"/>
      <c r="F82" s="38"/>
      <c r="G82" s="32">
        <v>100000000000</v>
      </c>
      <c r="H82" s="32">
        <v>100000000000</v>
      </c>
      <c r="I82" s="22"/>
      <c r="J82" s="22"/>
      <c r="K82" s="22"/>
      <c r="L82" s="22"/>
    </row>
    <row r="83" spans="1:12" s="18" customFormat="1" x14ac:dyDescent="0.25">
      <c r="A83" s="19">
        <v>2</v>
      </c>
      <c r="B83" s="34" t="s">
        <v>78</v>
      </c>
      <c r="C83" s="32"/>
      <c r="D83" s="34"/>
      <c r="E83" s="16"/>
      <c r="F83" s="38"/>
      <c r="G83" s="32">
        <v>40637349308</v>
      </c>
      <c r="H83" s="32">
        <v>40637349308</v>
      </c>
      <c r="I83" s="22"/>
      <c r="J83" s="22"/>
      <c r="K83" s="22"/>
      <c r="L83" s="22"/>
    </row>
    <row r="84" spans="1:12" s="18" customFormat="1" x14ac:dyDescent="0.25">
      <c r="A84" s="41" t="s">
        <v>17</v>
      </c>
      <c r="B84" s="42" t="s">
        <v>79</v>
      </c>
      <c r="C84" s="40">
        <v>248960000000</v>
      </c>
      <c r="D84" s="40">
        <v>248960000000</v>
      </c>
      <c r="E84" s="16"/>
      <c r="F84" s="38"/>
      <c r="G84" s="32"/>
      <c r="H84" s="32"/>
      <c r="I84" s="22"/>
      <c r="J84" s="22"/>
      <c r="K84" s="22"/>
      <c r="L84" s="22"/>
    </row>
    <row r="85" spans="1:12" s="18" customFormat="1" x14ac:dyDescent="0.25">
      <c r="A85" s="14" t="s">
        <v>18</v>
      </c>
      <c r="B85" s="39" t="s">
        <v>80</v>
      </c>
      <c r="C85" s="39"/>
      <c r="D85" s="39"/>
      <c r="E85" s="16">
        <v>195203000000</v>
      </c>
      <c r="F85" s="16">
        <v>195203000000</v>
      </c>
      <c r="G85" s="38"/>
      <c r="H85" s="38"/>
      <c r="I85" s="17"/>
      <c r="J85" s="17"/>
      <c r="K85" s="17"/>
      <c r="L85" s="17"/>
    </row>
    <row r="86" spans="1:12" s="18" customFormat="1" ht="9.6999999999999993" customHeight="1" x14ac:dyDescent="0.25">
      <c r="A86" s="14"/>
      <c r="B86" s="39"/>
      <c r="C86" s="39"/>
      <c r="D86" s="39"/>
      <c r="E86" s="16"/>
      <c r="F86" s="38"/>
      <c r="G86" s="38"/>
      <c r="H86" s="38"/>
      <c r="I86" s="22"/>
      <c r="J86" s="22"/>
      <c r="K86" s="22"/>
      <c r="L86" s="22"/>
    </row>
    <row r="87" spans="1:12" s="18" customFormat="1" x14ac:dyDescent="0.25">
      <c r="A87" s="14" t="s">
        <v>23</v>
      </c>
      <c r="B87" s="39" t="s">
        <v>81</v>
      </c>
      <c r="C87" s="16">
        <f>SUM(C88,C92)</f>
        <v>1884714300831</v>
      </c>
      <c r="D87" s="16">
        <f>SUM(D88,D92)</f>
        <v>1884714300831</v>
      </c>
      <c r="E87" s="16">
        <f>SUM(E88,E92)</f>
        <v>1884714300831</v>
      </c>
      <c r="F87" s="16">
        <f>SUM(F88,F92)</f>
        <v>1884714300831</v>
      </c>
      <c r="G87" s="16">
        <f t="shared" ref="G87:H87" si="19">SUM(G88,G92)</f>
        <v>5560623054747</v>
      </c>
      <c r="H87" s="16">
        <f t="shared" si="19"/>
        <v>5498079818747</v>
      </c>
      <c r="I87" s="17">
        <f t="shared" ref="I87:J89" si="20">G87/C87*100</f>
        <v>295.03798280170287</v>
      </c>
      <c r="J87" s="17">
        <f t="shared" si="16"/>
        <v>291.71953628848735</v>
      </c>
      <c r="K87" s="17">
        <f t="shared" si="17"/>
        <v>295.03798280170287</v>
      </c>
      <c r="L87" s="17">
        <f t="shared" si="17"/>
        <v>291.71953628848735</v>
      </c>
    </row>
    <row r="88" spans="1:12" s="18" customFormat="1" x14ac:dyDescent="0.25">
      <c r="A88" s="14" t="s">
        <v>5</v>
      </c>
      <c r="B88" s="39" t="s">
        <v>82</v>
      </c>
      <c r="C88" s="16">
        <f>SUM(C89:C91)</f>
        <v>1884714300831</v>
      </c>
      <c r="D88" s="16">
        <f>SUM(D89:D91)</f>
        <v>1884714300831</v>
      </c>
      <c r="E88" s="16">
        <f>SUM(E89:E91)</f>
        <v>1884714300831</v>
      </c>
      <c r="F88" s="16">
        <f>SUM(F89:F91)</f>
        <v>1884714300831</v>
      </c>
      <c r="G88" s="16">
        <f t="shared" ref="G88:H88" si="21">SUM(G89:G91)</f>
        <v>5498027818747</v>
      </c>
      <c r="H88" s="16">
        <f t="shared" si="21"/>
        <v>5498027818747</v>
      </c>
      <c r="I88" s="17">
        <f t="shared" si="20"/>
        <v>291.71677724962524</v>
      </c>
      <c r="J88" s="17">
        <f t="shared" si="16"/>
        <v>291.71677724962524</v>
      </c>
      <c r="K88" s="17">
        <f t="shared" si="17"/>
        <v>291.71677724962524</v>
      </c>
      <c r="L88" s="17">
        <f t="shared" si="17"/>
        <v>291.71677724962524</v>
      </c>
    </row>
    <row r="89" spans="1:12" x14ac:dyDescent="0.25">
      <c r="A89" s="19">
        <v>1</v>
      </c>
      <c r="B89" s="34" t="s">
        <v>83</v>
      </c>
      <c r="C89" s="32">
        <v>1884714300831</v>
      </c>
      <c r="D89" s="32">
        <v>1884714300831</v>
      </c>
      <c r="E89" s="32">
        <v>1884714300831</v>
      </c>
      <c r="F89" s="32">
        <v>1884714300831</v>
      </c>
      <c r="G89" s="32">
        <v>1557482842653</v>
      </c>
      <c r="H89" s="32">
        <v>1557482842653</v>
      </c>
      <c r="I89" s="22">
        <f t="shared" si="20"/>
        <v>82.637609422620798</v>
      </c>
      <c r="J89" s="22">
        <f t="shared" si="20"/>
        <v>82.637609422620798</v>
      </c>
      <c r="K89" s="22">
        <f t="shared" si="17"/>
        <v>82.637609422620798</v>
      </c>
      <c r="L89" s="22">
        <f t="shared" si="17"/>
        <v>82.637609422620798</v>
      </c>
    </row>
    <row r="90" spans="1:12" x14ac:dyDescent="0.25">
      <c r="A90" s="19">
        <v>2</v>
      </c>
      <c r="B90" s="34" t="s">
        <v>84</v>
      </c>
      <c r="C90" s="34"/>
      <c r="D90" s="34"/>
      <c r="E90" s="32"/>
      <c r="F90" s="37"/>
      <c r="G90" s="32">
        <v>3529957735660</v>
      </c>
      <c r="H90" s="32">
        <v>3529957735660</v>
      </c>
      <c r="I90" s="22"/>
      <c r="J90" s="22"/>
      <c r="K90" s="22"/>
      <c r="L90" s="22"/>
    </row>
    <row r="91" spans="1:12" x14ac:dyDescent="0.25">
      <c r="A91" s="19">
        <v>3</v>
      </c>
      <c r="B91" s="34" t="s">
        <v>85</v>
      </c>
      <c r="C91" s="34"/>
      <c r="D91" s="34"/>
      <c r="E91" s="32"/>
      <c r="F91" s="37"/>
      <c r="G91" s="32">
        <v>410587240434</v>
      </c>
      <c r="H91" s="32">
        <v>410587240434</v>
      </c>
      <c r="I91" s="22"/>
      <c r="J91" s="22"/>
      <c r="K91" s="22"/>
      <c r="L91" s="22"/>
    </row>
    <row r="92" spans="1:12" s="18" customFormat="1" x14ac:dyDescent="0.25">
      <c r="A92" s="14" t="s">
        <v>17</v>
      </c>
      <c r="B92" s="43" t="s">
        <v>86</v>
      </c>
      <c r="C92" s="43"/>
      <c r="D92" s="43"/>
      <c r="E92" s="16"/>
      <c r="F92" s="38"/>
      <c r="G92" s="16">
        <v>62595236000</v>
      </c>
      <c r="H92" s="16">
        <v>52000000</v>
      </c>
      <c r="I92" s="22"/>
      <c r="J92" s="22"/>
      <c r="K92" s="22"/>
      <c r="L92" s="22"/>
    </row>
    <row r="93" spans="1:12" s="18" customFormat="1" ht="10.55" customHeight="1" x14ac:dyDescent="0.25">
      <c r="A93" s="14"/>
      <c r="B93" s="43"/>
      <c r="C93" s="43"/>
      <c r="D93" s="43"/>
      <c r="E93" s="16"/>
      <c r="F93" s="38"/>
      <c r="G93" s="16"/>
      <c r="H93" s="38"/>
      <c r="I93" s="22"/>
      <c r="J93" s="22"/>
      <c r="K93" s="22"/>
      <c r="L93" s="22"/>
    </row>
    <row r="94" spans="1:12" ht="28.55" x14ac:dyDescent="0.25">
      <c r="A94" s="14" t="s">
        <v>25</v>
      </c>
      <c r="B94" s="15" t="s">
        <v>26</v>
      </c>
      <c r="C94" s="15"/>
      <c r="D94" s="15"/>
      <c r="E94" s="37"/>
      <c r="F94" s="37"/>
      <c r="G94" s="16">
        <v>1654102562047</v>
      </c>
      <c r="H94" s="16">
        <v>1654102562047</v>
      </c>
      <c r="I94" s="22"/>
      <c r="J94" s="22"/>
      <c r="K94" s="22"/>
      <c r="L94" s="22"/>
    </row>
    <row r="95" spans="1:12" x14ac:dyDescent="0.25">
      <c r="A95" s="14" t="s">
        <v>87</v>
      </c>
      <c r="B95" s="15" t="s">
        <v>24</v>
      </c>
      <c r="C95" s="15"/>
      <c r="D95" s="15"/>
      <c r="E95" s="37"/>
      <c r="F95" s="37"/>
      <c r="G95" s="16">
        <v>2462745068455</v>
      </c>
      <c r="H95" s="16">
        <v>2462745068455</v>
      </c>
      <c r="I95" s="22"/>
      <c r="J95" s="22"/>
      <c r="K95" s="22"/>
      <c r="L95" s="22"/>
    </row>
    <row r="96" spans="1:12" s="18" customFormat="1" ht="28.55" x14ac:dyDescent="0.25">
      <c r="A96" s="14" t="s">
        <v>88</v>
      </c>
      <c r="B96" s="44" t="s">
        <v>89</v>
      </c>
      <c r="C96" s="44"/>
      <c r="D96" s="44"/>
      <c r="E96" s="16">
        <v>182488000000</v>
      </c>
      <c r="F96" s="16">
        <v>182488000000</v>
      </c>
      <c r="G96" s="16"/>
      <c r="H96" s="16"/>
      <c r="I96" s="17"/>
      <c r="J96" s="17"/>
      <c r="K96" s="17"/>
      <c r="L96" s="17"/>
    </row>
    <row r="97" spans="1:12" s="18" customFormat="1" ht="28.55" x14ac:dyDescent="0.25">
      <c r="A97" s="45" t="s">
        <v>90</v>
      </c>
      <c r="B97" s="46" t="s">
        <v>91</v>
      </c>
      <c r="C97" s="46"/>
      <c r="D97" s="46"/>
      <c r="E97" s="47"/>
      <c r="F97" s="47"/>
      <c r="G97" s="47"/>
      <c r="H97" s="47">
        <v>13984923986429</v>
      </c>
      <c r="I97" s="48"/>
      <c r="J97" s="48"/>
      <c r="K97" s="48"/>
      <c r="L97" s="48"/>
    </row>
    <row r="99" spans="1:12" ht="15.65" x14ac:dyDescent="0.25">
      <c r="H99" s="61"/>
      <c r="I99" s="61"/>
      <c r="J99" s="61"/>
      <c r="K99" s="61"/>
      <c r="L99" s="61"/>
    </row>
    <row r="100" spans="1:12" ht="15.65" x14ac:dyDescent="0.25">
      <c r="H100" s="62"/>
      <c r="I100" s="62"/>
      <c r="J100" s="62"/>
      <c r="K100" s="62"/>
      <c r="L100" s="62"/>
    </row>
    <row r="101" spans="1:12" ht="15.65" x14ac:dyDescent="0.25">
      <c r="H101" s="62"/>
      <c r="I101" s="62"/>
      <c r="J101" s="62"/>
      <c r="K101" s="62"/>
      <c r="L101" s="62"/>
    </row>
    <row r="102" spans="1:12" ht="15.65" x14ac:dyDescent="0.25">
      <c r="H102" s="63"/>
      <c r="I102" s="63"/>
      <c r="J102" s="63"/>
      <c r="K102" s="63"/>
      <c r="L102" s="63"/>
    </row>
    <row r="103" spans="1:12" x14ac:dyDescent="0.25">
      <c r="H103" s="49"/>
    </row>
  </sheetData>
  <mergeCells count="16">
    <mergeCell ref="H99:L99"/>
    <mergeCell ref="H100:L100"/>
    <mergeCell ref="H101:L101"/>
    <mergeCell ref="H102:L102"/>
    <mergeCell ref="A4:L4"/>
    <mergeCell ref="K8:L8"/>
    <mergeCell ref="A5:L5"/>
    <mergeCell ref="A3:L3"/>
    <mergeCell ref="A7:A9"/>
    <mergeCell ref="B7:B9"/>
    <mergeCell ref="C7:F7"/>
    <mergeCell ref="G7:H8"/>
    <mergeCell ref="I7:L7"/>
    <mergeCell ref="C8:D8"/>
    <mergeCell ref="E8:F8"/>
    <mergeCell ref="I8:J8"/>
  </mergeCells>
  <printOptions horizontalCentered="1"/>
  <pageMargins left="0.51181102362204722" right="0.51181102362204722" top="0.51181102362204722" bottom="0.31496062992125984" header="0.31496062992125984" footer="0.31496062992125984"/>
  <pageSetup paperSize="9" scale="65" fitToHeight="2" orientation="landscape" r:id="rId1"/>
  <headerFoot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13 11 18</vt:lpstr>
      <vt:lpstr>Sheet3</vt:lpstr>
      <vt:lpstr>'13 11 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Van Tuan Hiep</dc:creator>
  <cp:lastModifiedBy>PC</cp:lastModifiedBy>
  <cp:lastPrinted>2019-01-05T02:38:17Z</cp:lastPrinted>
  <dcterms:created xsi:type="dcterms:W3CDTF">2017-06-08T07:29:30Z</dcterms:created>
  <dcterms:modified xsi:type="dcterms:W3CDTF">2019-01-10T07:18:47Z</dcterms:modified>
</cp:coreProperties>
</file>